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xml"/>
  <Override PartName="/xl/charts/chart20.xml" ContentType="application/vnd.openxmlformats-officedocument.drawingml.chart+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xml"/>
  <Override PartName="/xl/charts/chart22.xml" ContentType="application/vnd.openxmlformats-officedocument.drawingml.chart+xml"/>
  <Override PartName="/xl/drawings/drawing25.xml" ContentType="application/vnd.openxmlformats-officedocument.drawing+xml"/>
  <Override PartName="/xl/charts/chart23.xml" ContentType="application/vnd.openxmlformats-officedocument.drawingml.chart+xml"/>
  <Override PartName="/xl/drawings/drawing26.xml" ContentType="application/vnd.openxmlformats-officedocument.drawing+xml"/>
  <Override PartName="/xl/charts/chart24.xml" ContentType="application/vnd.openxmlformats-officedocument.drawingml.chart+xml"/>
  <Override PartName="/xl/drawings/drawing27.xml" ContentType="application/vnd.openxmlformats-officedocument.drawing+xml"/>
  <Override PartName="/xl/charts/chart25.xml" ContentType="application/vnd.openxmlformats-officedocument.drawingml.chart+xml"/>
  <Override PartName="/xl/drawings/drawing28.xml" ContentType="application/vnd.openxmlformats-officedocument.drawing+xml"/>
  <Override PartName="/xl/charts/chart26.xml" ContentType="application/vnd.openxmlformats-officedocument.drawingml.chart+xml"/>
  <Override PartName="/xl/drawings/drawing29.xml" ContentType="application/vnd.openxmlformats-officedocument.drawing+xml"/>
  <Override PartName="/xl/charts/chart27.xml" ContentType="application/vnd.openxmlformats-officedocument.drawingml.chart+xml"/>
  <Override PartName="/xl/drawings/drawing30.xml" ContentType="application/vnd.openxmlformats-officedocument.drawing+xml"/>
  <Override PartName="/xl/charts/chart28.xml" ContentType="application/vnd.openxmlformats-officedocument.drawingml.chart+xml"/>
  <Override PartName="/xl/drawings/drawing31.xml" ContentType="application/vnd.openxmlformats-officedocument.drawing+xml"/>
  <Override PartName="/xl/charts/chart29.xml" ContentType="application/vnd.openxmlformats-officedocument.drawingml.chart+xml"/>
  <Override PartName="/xl/drawings/drawing32.xml" ContentType="application/vnd.openxmlformats-officedocument.drawing+xml"/>
  <Override PartName="/xl/charts/chart30.xml" ContentType="application/vnd.openxmlformats-officedocument.drawingml.chart+xml"/>
  <Override PartName="/xl/drawings/drawing33.xml" ContentType="application/vnd.openxmlformats-officedocument.drawing+xml"/>
  <Override PartName="/xl/charts/chart31.xml" ContentType="application/vnd.openxmlformats-officedocument.drawingml.chart+xml"/>
  <Override PartName="/xl/drawings/drawing34.xml" ContentType="application/vnd.openxmlformats-officedocument.drawing+xml"/>
  <Override PartName="/xl/charts/chart32.xml" ContentType="application/vnd.openxmlformats-officedocument.drawingml.chart+xml"/>
  <Override PartName="/xl/drawings/drawing35.xml" ContentType="application/vnd.openxmlformats-officedocument.drawing+xml"/>
  <Override PartName="/xl/charts/chart33.xml" ContentType="application/vnd.openxmlformats-officedocument.drawingml.chart+xml"/>
  <Override PartName="/xl/drawings/drawing36.xml" ContentType="application/vnd.openxmlformats-officedocument.drawing+xml"/>
  <Override PartName="/xl/charts/chart34.xml" ContentType="application/vnd.openxmlformats-officedocument.drawingml.chart+xml"/>
  <Override PartName="/xl/drawings/drawing37.xml" ContentType="application/vnd.openxmlformats-officedocument.drawing+xml"/>
  <Override PartName="/xl/charts/chart35.xml" ContentType="application/vnd.openxmlformats-officedocument.drawingml.chart+xml"/>
  <Override PartName="/xl/drawings/drawing38.xml" ContentType="application/vnd.openxmlformats-officedocument.drawing+xml"/>
  <Override PartName="/xl/charts/chart36.xml" ContentType="application/vnd.openxmlformats-officedocument.drawingml.chart+xml"/>
  <Override PartName="/xl/drawings/drawing39.xml" ContentType="application/vnd.openxmlformats-officedocument.drawing+xml"/>
  <Override PartName="/xl/charts/chart37.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e.yaznevich\Downloads\"/>
    </mc:Choice>
  </mc:AlternateContent>
  <bookViews>
    <workbookView xWindow="0" yWindow="0" windowWidth="24000" windowHeight="9630" tabRatio="844"/>
  </bookViews>
  <sheets>
    <sheet name="Титул" sheetId="41" r:id="rId1"/>
    <sheet name="Об отчете" sheetId="42" r:id="rId2"/>
    <sheet name="Список запросов" sheetId="40" r:id="rId3"/>
    <sheet name="All" sheetId="39" r:id="rId4"/>
    <sheet name="RareD" sheetId="2" r:id="rId5"/>
    <sheet name="1-7" sheetId="3" r:id="rId6"/>
    <sheet name="2-7" sheetId="5" r:id="rId7"/>
    <sheet name="3-7" sheetId="6" r:id="rId8"/>
    <sheet name="4-7" sheetId="7" r:id="rId9"/>
    <sheet name="1-24" sheetId="8" r:id="rId10"/>
    <sheet name="2-24" sheetId="9" r:id="rId11"/>
    <sheet name="3-24" sheetId="10" r:id="rId12"/>
    <sheet name="4-24" sheetId="11" r:id="rId13"/>
    <sheet name="5-24" sheetId="12" r:id="rId14"/>
    <sheet name="6-24" sheetId="13" r:id="rId15"/>
    <sheet name="7-24" sheetId="14" r:id="rId16"/>
    <sheet name="8-24" sheetId="15" r:id="rId17"/>
    <sheet name="9-24" sheetId="16" r:id="rId18"/>
    <sheet name="10-24" sheetId="17" r:id="rId19"/>
    <sheet name="11-24" sheetId="18" r:id="rId20"/>
    <sheet name="12-24" sheetId="19" r:id="rId21"/>
    <sheet name="13-24" sheetId="20" r:id="rId22"/>
    <sheet name="14-24" sheetId="21" r:id="rId23"/>
    <sheet name="15-24" sheetId="22" r:id="rId24"/>
    <sheet name="16-24" sheetId="23" r:id="rId25"/>
    <sheet name="17-24" sheetId="24" r:id="rId26"/>
    <sheet name="18-24" sheetId="25" r:id="rId27"/>
    <sheet name="19-24" sheetId="26" r:id="rId28"/>
    <sheet name="20-24" sheetId="27" r:id="rId29"/>
    <sheet name="21-24" sheetId="28" r:id="rId30"/>
    <sheet name="22-24" sheetId="29" r:id="rId31"/>
    <sheet name="23-24" sheetId="30" r:id="rId32"/>
    <sheet name="1доп" sheetId="31" r:id="rId33"/>
    <sheet name="2доп" sheetId="32" r:id="rId34"/>
    <sheet name="3доп" sheetId="33" r:id="rId35"/>
    <sheet name="4доп" sheetId="34" r:id="rId36"/>
    <sheet name="5доп" sheetId="35" r:id="rId37"/>
    <sheet name="6доп" sheetId="36" r:id="rId38"/>
    <sheet name="7доп" sheetId="37" r:id="rId39"/>
    <sheet name="8доп" sheetId="38" r:id="rId40"/>
    <sheet name="search_queries" sheetId="43" r:id="rId41"/>
  </sheets>
  <definedNames>
    <definedName name="_xlnm._FilterDatabase" localSheetId="18" hidden="1">'10-24'!$B$22:$D$22</definedName>
    <definedName name="_xlnm._FilterDatabase" localSheetId="19" hidden="1">'11-24'!$B$22:$D$22</definedName>
    <definedName name="_xlnm._FilterDatabase" localSheetId="20" hidden="1">'12-24'!$B$22:$D$22</definedName>
    <definedName name="_xlnm._FilterDatabase" localSheetId="9" hidden="1">'1-24'!$B$22:$D$22</definedName>
    <definedName name="_xlnm._FilterDatabase" localSheetId="21" hidden="1">'13-24'!$B$22:$D$22</definedName>
    <definedName name="_xlnm._FilterDatabase" localSheetId="22" hidden="1">'14-24'!$B$22:$D$22</definedName>
    <definedName name="_xlnm._FilterDatabase" localSheetId="23" hidden="1">'15-24'!$B$22:$D$22</definedName>
    <definedName name="_xlnm._FilterDatabase" localSheetId="24" hidden="1">'16-24'!$B$22:$D$22</definedName>
    <definedName name="_xlnm._FilterDatabase" localSheetId="5" hidden="1">'1-7'!$B$22:$D$22</definedName>
    <definedName name="_xlnm._FilterDatabase" localSheetId="25" hidden="1">'17-24'!$B$22:$D$22</definedName>
    <definedName name="_xlnm._FilterDatabase" localSheetId="26" hidden="1">'18-24'!$B$22:$D$22</definedName>
    <definedName name="_xlnm._FilterDatabase" localSheetId="27" hidden="1">'19-24'!$B$22:$D$22</definedName>
    <definedName name="_xlnm._FilterDatabase" localSheetId="32" hidden="1">'1доп'!$B$22:$D$22</definedName>
    <definedName name="_xlnm._FilterDatabase" localSheetId="28" hidden="1">'20-24'!$B$22:$D$22</definedName>
    <definedName name="_xlnm._FilterDatabase" localSheetId="29" hidden="1">'21-24'!$B$22:$D$22</definedName>
    <definedName name="_xlnm._FilterDatabase" localSheetId="30" hidden="1">'22-24'!$B$22:$D$22</definedName>
    <definedName name="_xlnm._FilterDatabase" localSheetId="10" hidden="1">'2-24'!$B$22:$D$22</definedName>
    <definedName name="_xlnm._FilterDatabase" localSheetId="31" hidden="1">'23-24'!$B$22:$D$22</definedName>
    <definedName name="_xlnm._FilterDatabase" localSheetId="6" hidden="1">'2-7'!$B$22:$D$22</definedName>
    <definedName name="_xlnm._FilterDatabase" localSheetId="33" hidden="1">'2доп'!$B$22:$D$22</definedName>
    <definedName name="_xlnm._FilterDatabase" localSheetId="11" hidden="1">'3-24'!$B$22:$D$22</definedName>
    <definedName name="_xlnm._FilterDatabase" localSheetId="7" hidden="1">'3-7'!$B$22:$D$22</definedName>
    <definedName name="_xlnm._FilterDatabase" localSheetId="34" hidden="1">'3доп'!$B$22:$D$22</definedName>
    <definedName name="_xlnm._FilterDatabase" localSheetId="12" hidden="1">'4-24'!$B$22:$D$22</definedName>
    <definedName name="_xlnm._FilterDatabase" localSheetId="8" hidden="1">'4-7'!$B$22:$D$22</definedName>
    <definedName name="_xlnm._FilterDatabase" localSheetId="35" hidden="1">'4доп'!$B$22:$D$22</definedName>
    <definedName name="_xlnm._FilterDatabase" localSheetId="13" hidden="1">'5-24'!$B$22:$D$22</definedName>
    <definedName name="_xlnm._FilterDatabase" localSheetId="36" hidden="1">'5доп'!$B$22:$D$22</definedName>
    <definedName name="_xlnm._FilterDatabase" localSheetId="14" hidden="1">'6-24'!$B$22:$D$22</definedName>
    <definedName name="_xlnm._FilterDatabase" localSheetId="37" hidden="1">'6доп'!$B$22:$D$22</definedName>
    <definedName name="_xlnm._FilterDatabase" localSheetId="15" hidden="1">'7-24'!$B$22:$D$22</definedName>
    <definedName name="_xlnm._FilterDatabase" localSheetId="38" hidden="1">'7доп'!$B$22:$D$22</definedName>
    <definedName name="_xlnm._FilterDatabase" localSheetId="16" hidden="1">'8-24'!$B$22:$D$22</definedName>
    <definedName name="_xlnm._FilterDatabase" localSheetId="39" hidden="1">'8доп'!$B$22:$D$22</definedName>
    <definedName name="_xlnm._FilterDatabase" localSheetId="17" hidden="1">'9-24'!$B$22:$D$22</definedName>
    <definedName name="_xlnm._FilterDatabase" localSheetId="4" hidden="1">RareD!$B$22:$D$22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27" i="32" l="1"/>
  <c r="E26" i="32"/>
  <c r="F27" i="32"/>
  <c r="C31" i="42"/>
  <c r="C30" i="42"/>
  <c r="C29" i="42"/>
  <c r="C28" i="42"/>
  <c r="G29" i="39"/>
  <c r="G28" i="39"/>
  <c r="G27" i="39"/>
  <c r="G26" i="39"/>
  <c r="D29" i="39"/>
  <c r="D28" i="39"/>
  <c r="D27" i="39"/>
  <c r="D26" i="39"/>
  <c r="C30" i="39"/>
  <c r="E27" i="27"/>
  <c r="D26" i="40"/>
  <c r="E27" i="2"/>
  <c r="D2" i="40"/>
  <c r="E27" i="3"/>
  <c r="D3" i="40"/>
  <c r="E27" i="5"/>
  <c r="D4" i="40"/>
  <c r="E27" i="6"/>
  <c r="D5" i="40"/>
  <c r="E27" i="7"/>
  <c r="D6" i="40"/>
  <c r="E27" i="8"/>
  <c r="D7" i="40"/>
  <c r="E27" i="9"/>
  <c r="D8" i="40"/>
  <c r="E27" i="10"/>
  <c r="D9" i="40"/>
  <c r="E27" i="11"/>
  <c r="D10" i="40"/>
  <c r="E27" i="12"/>
  <c r="D11" i="40"/>
  <c r="E27" i="13"/>
  <c r="D12" i="40"/>
  <c r="E27" i="14"/>
  <c r="D13" i="40"/>
  <c r="E27" i="15"/>
  <c r="D14" i="40"/>
  <c r="E27" i="16"/>
  <c r="D15" i="40"/>
  <c r="E27" i="17"/>
  <c r="D16" i="40"/>
  <c r="E27" i="18"/>
  <c r="D17" i="40"/>
  <c r="E27" i="19"/>
  <c r="D18" i="40"/>
  <c r="E27" i="20"/>
  <c r="D19" i="40"/>
  <c r="E27" i="21"/>
  <c r="D20" i="40"/>
  <c r="E27" i="22"/>
  <c r="D21" i="40"/>
  <c r="E27" i="23"/>
  <c r="D22" i="40"/>
  <c r="E27" i="24"/>
  <c r="D23" i="40"/>
  <c r="E27" i="25"/>
  <c r="D24" i="40"/>
  <c r="E27" i="26"/>
  <c r="D25" i="40"/>
  <c r="E27" i="28"/>
  <c r="D27" i="40"/>
  <c r="E27" i="29"/>
  <c r="D28" i="40"/>
  <c r="E27" i="30"/>
  <c r="D29" i="40"/>
  <c r="E27" i="31"/>
  <c r="D30" i="40"/>
  <c r="D31" i="40"/>
  <c r="E27" i="33"/>
  <c r="D32" i="40"/>
  <c r="E27" i="34"/>
  <c r="D33" i="40"/>
  <c r="E27" i="35"/>
  <c r="D34" i="40"/>
  <c r="E27" i="36"/>
  <c r="D35" i="40"/>
  <c r="E27" i="37"/>
  <c r="D36" i="40"/>
  <c r="E27" i="38"/>
  <c r="D37" i="40"/>
  <c r="E26" i="40"/>
  <c r="E27" i="40"/>
  <c r="E28" i="40"/>
  <c r="E29" i="40"/>
  <c r="E30" i="40"/>
  <c r="E31" i="40"/>
  <c r="E32" i="40"/>
  <c r="E33" i="40"/>
  <c r="E34" i="40"/>
  <c r="E35" i="40"/>
  <c r="E36" i="40"/>
  <c r="E37" i="40"/>
  <c r="E3" i="40"/>
  <c r="E4" i="40"/>
  <c r="E5" i="40"/>
  <c r="E6" i="40"/>
  <c r="E7" i="40"/>
  <c r="E8" i="40"/>
  <c r="E9" i="40"/>
  <c r="E10" i="40"/>
  <c r="E11" i="40"/>
  <c r="E12" i="40"/>
  <c r="E13" i="40"/>
  <c r="E14" i="40"/>
  <c r="E15" i="40"/>
  <c r="E16" i="40"/>
  <c r="E17" i="40"/>
  <c r="E18" i="40"/>
  <c r="E19" i="40"/>
  <c r="E20" i="40"/>
  <c r="E21" i="40"/>
  <c r="E22" i="40"/>
  <c r="E23" i="40"/>
  <c r="E24" i="40"/>
  <c r="E25" i="40"/>
  <c r="E2" i="40"/>
  <c r="C28" i="26"/>
  <c r="D28" i="26"/>
  <c r="E28" i="26"/>
  <c r="B25" i="40"/>
  <c r="C28" i="2"/>
  <c r="D28" i="2"/>
  <c r="E28" i="2"/>
  <c r="B2" i="40"/>
  <c r="C28" i="3"/>
  <c r="D28" i="3"/>
  <c r="E28" i="3"/>
  <c r="B3" i="40"/>
  <c r="C28" i="5"/>
  <c r="D28" i="5"/>
  <c r="E28" i="5"/>
  <c r="B4" i="40"/>
  <c r="C28" i="6"/>
  <c r="D28" i="6"/>
  <c r="E28" i="6"/>
  <c r="B5" i="40"/>
  <c r="C28" i="7"/>
  <c r="D28" i="7"/>
  <c r="E28" i="7"/>
  <c r="B6" i="40"/>
  <c r="C28" i="8"/>
  <c r="D28" i="8"/>
  <c r="E28" i="8"/>
  <c r="B7" i="40"/>
  <c r="C28" i="9"/>
  <c r="D28" i="9"/>
  <c r="E28" i="9"/>
  <c r="B8" i="40"/>
  <c r="C28" i="10"/>
  <c r="D28" i="10"/>
  <c r="E28" i="10"/>
  <c r="B9" i="40"/>
  <c r="C28" i="11"/>
  <c r="D28" i="11"/>
  <c r="E28" i="11"/>
  <c r="B10" i="40"/>
  <c r="C28" i="12"/>
  <c r="D28" i="12"/>
  <c r="E28" i="12"/>
  <c r="B11" i="40"/>
  <c r="C28" i="13"/>
  <c r="D28" i="13"/>
  <c r="E28" i="13"/>
  <c r="B12" i="40"/>
  <c r="C28" i="14"/>
  <c r="D28" i="14"/>
  <c r="E28" i="14"/>
  <c r="B13" i="40"/>
  <c r="C28" i="15"/>
  <c r="D28" i="15"/>
  <c r="E28" i="15"/>
  <c r="B14" i="40"/>
  <c r="C28" i="16"/>
  <c r="D28" i="16"/>
  <c r="E28" i="16"/>
  <c r="B15" i="40"/>
  <c r="C28" i="17"/>
  <c r="D28" i="17"/>
  <c r="E28" i="17"/>
  <c r="B16" i="40"/>
  <c r="C28" i="18"/>
  <c r="D28" i="18"/>
  <c r="E28" i="18"/>
  <c r="B17" i="40"/>
  <c r="C28" i="19"/>
  <c r="D28" i="19"/>
  <c r="E28" i="19"/>
  <c r="B18" i="40"/>
  <c r="C28" i="20"/>
  <c r="D28" i="20"/>
  <c r="E28" i="20"/>
  <c r="B19" i="40"/>
  <c r="C28" i="21"/>
  <c r="D28" i="21"/>
  <c r="E28" i="21"/>
  <c r="B20" i="40"/>
  <c r="C28" i="22"/>
  <c r="D28" i="22"/>
  <c r="E28" i="22"/>
  <c r="B21" i="40"/>
  <c r="C28" i="23"/>
  <c r="D28" i="23"/>
  <c r="E28" i="23"/>
  <c r="B22" i="40"/>
  <c r="C28" i="24"/>
  <c r="D28" i="24"/>
  <c r="E28" i="24"/>
  <c r="B23" i="40"/>
  <c r="C28" i="25"/>
  <c r="D28" i="25"/>
  <c r="E28" i="25"/>
  <c r="B24" i="40"/>
  <c r="C28" i="27"/>
  <c r="D28" i="27"/>
  <c r="E28" i="27"/>
  <c r="B26" i="40"/>
  <c r="C28" i="28"/>
  <c r="D28" i="28"/>
  <c r="E28" i="28"/>
  <c r="B27" i="40"/>
  <c r="C28" i="29"/>
  <c r="D28" i="29"/>
  <c r="E28" i="29"/>
  <c r="B28" i="40"/>
  <c r="C28" i="30"/>
  <c r="D28" i="30"/>
  <c r="E28" i="30"/>
  <c r="B29" i="40"/>
  <c r="C28" i="31"/>
  <c r="D28" i="31"/>
  <c r="E28" i="31"/>
  <c r="B30" i="40"/>
  <c r="C28" i="32"/>
  <c r="D28" i="32"/>
  <c r="E28" i="32"/>
  <c r="B31" i="40"/>
  <c r="C28" i="33"/>
  <c r="D28" i="33"/>
  <c r="E28" i="33"/>
  <c r="B32" i="40"/>
  <c r="C28" i="34"/>
  <c r="D28" i="34"/>
  <c r="E28" i="34"/>
  <c r="B33" i="40"/>
  <c r="C28" i="35"/>
  <c r="D28" i="35"/>
  <c r="E28" i="35"/>
  <c r="B34" i="40"/>
  <c r="C28" i="36"/>
  <c r="D28" i="36"/>
  <c r="E28" i="36"/>
  <c r="B35" i="40"/>
  <c r="C28" i="37"/>
  <c r="D28" i="37"/>
  <c r="E28" i="37"/>
  <c r="B36" i="40"/>
  <c r="C28" i="38"/>
  <c r="D28" i="38"/>
  <c r="E28" i="38"/>
  <c r="B37" i="40"/>
  <c r="C25" i="40"/>
  <c r="C26" i="40"/>
  <c r="C27" i="40"/>
  <c r="C28" i="40"/>
  <c r="C29" i="40"/>
  <c r="C30" i="40"/>
  <c r="C31" i="40"/>
  <c r="C32" i="40"/>
  <c r="C33" i="40"/>
  <c r="C34" i="40"/>
  <c r="C35" i="40"/>
  <c r="C36" i="40"/>
  <c r="C37" i="40"/>
  <c r="C2" i="40"/>
  <c r="C3" i="40"/>
  <c r="C4" i="40"/>
  <c r="C5" i="40"/>
  <c r="C6" i="40"/>
  <c r="C7" i="40"/>
  <c r="C8" i="40"/>
  <c r="C9" i="40"/>
  <c r="C10" i="40"/>
  <c r="C11" i="40"/>
  <c r="C12" i="40"/>
  <c r="C13" i="40"/>
  <c r="C14" i="40"/>
  <c r="C15" i="40"/>
  <c r="C16" i="40"/>
  <c r="C17" i="40"/>
  <c r="C18" i="40"/>
  <c r="C19" i="40"/>
  <c r="C20" i="40"/>
  <c r="C21" i="40"/>
  <c r="C22" i="40"/>
  <c r="C23" i="40"/>
  <c r="C24" i="40"/>
  <c r="E26" i="38"/>
  <c r="F27" i="38"/>
  <c r="E25" i="38"/>
  <c r="F26" i="38"/>
  <c r="E24" i="38"/>
  <c r="F25" i="38"/>
  <c r="E23" i="38"/>
  <c r="F24" i="38"/>
  <c r="E26" i="37"/>
  <c r="F27" i="37"/>
  <c r="E25" i="37"/>
  <c r="F26" i="37"/>
  <c r="E24" i="37"/>
  <c r="F25" i="37"/>
  <c r="E23" i="37"/>
  <c r="F24" i="37"/>
  <c r="E26" i="36"/>
  <c r="F27" i="36"/>
  <c r="E25" i="36"/>
  <c r="F26" i="36"/>
  <c r="E24" i="36"/>
  <c r="F25" i="36"/>
  <c r="E23" i="36"/>
  <c r="F24" i="36"/>
  <c r="E26" i="35"/>
  <c r="F27" i="35"/>
  <c r="E25" i="35"/>
  <c r="F26" i="35"/>
  <c r="E24" i="35"/>
  <c r="F25" i="35"/>
  <c r="E23" i="35"/>
  <c r="F24" i="35"/>
  <c r="E26" i="34"/>
  <c r="F27" i="34"/>
  <c r="E25" i="34"/>
  <c r="F26" i="34"/>
  <c r="E24" i="34"/>
  <c r="F25" i="34"/>
  <c r="E23" i="34"/>
  <c r="F24" i="34"/>
  <c r="E26" i="33"/>
  <c r="F27" i="33"/>
  <c r="E25" i="33"/>
  <c r="F26" i="33"/>
  <c r="E24" i="33"/>
  <c r="F25" i="33"/>
  <c r="E23" i="33"/>
  <c r="F24" i="33"/>
  <c r="E25" i="32"/>
  <c r="F26" i="32"/>
  <c r="E24" i="32"/>
  <c r="F25" i="32"/>
  <c r="E23" i="32"/>
  <c r="F24" i="32"/>
  <c r="E26" i="31"/>
  <c r="F27" i="31"/>
  <c r="E25" i="31"/>
  <c r="F26" i="31"/>
  <c r="E24" i="31"/>
  <c r="F25" i="31"/>
  <c r="E23" i="31"/>
  <c r="F24" i="31"/>
  <c r="E26" i="30"/>
  <c r="F27" i="30"/>
  <c r="E25" i="30"/>
  <c r="E24" i="30"/>
  <c r="F25" i="30"/>
  <c r="E26" i="29"/>
  <c r="F27" i="29"/>
  <c r="E25" i="29"/>
  <c r="E24" i="29"/>
  <c r="F25" i="29"/>
  <c r="E23" i="29"/>
  <c r="F24" i="29"/>
  <c r="E26" i="28"/>
  <c r="F27" i="28"/>
  <c r="E25" i="28"/>
  <c r="F26" i="28"/>
  <c r="E24" i="28"/>
  <c r="F25" i="28"/>
  <c r="E26" i="27"/>
  <c r="F27" i="27"/>
  <c r="E25" i="27"/>
  <c r="F26" i="27"/>
  <c r="E24" i="27"/>
  <c r="F25" i="27"/>
  <c r="E23" i="27"/>
  <c r="F24" i="27"/>
  <c r="E26" i="26"/>
  <c r="F27" i="26"/>
  <c r="E25" i="26"/>
  <c r="F26" i="26"/>
  <c r="E24" i="26"/>
  <c r="F25" i="26"/>
  <c r="E23" i="26"/>
  <c r="F24" i="26"/>
  <c r="E26" i="25"/>
  <c r="F27" i="25"/>
  <c r="E25" i="25"/>
  <c r="F26" i="25"/>
  <c r="E24" i="25"/>
  <c r="F25" i="25"/>
  <c r="E23" i="25"/>
  <c r="F24" i="25"/>
  <c r="E26" i="24"/>
  <c r="F27" i="24"/>
  <c r="E25" i="24"/>
  <c r="F26" i="24"/>
  <c r="E24" i="24"/>
  <c r="F25" i="24"/>
  <c r="E23" i="24"/>
  <c r="F24" i="24"/>
  <c r="E26" i="23"/>
  <c r="F27" i="23"/>
  <c r="E25" i="23"/>
  <c r="F26" i="23"/>
  <c r="E24" i="23"/>
  <c r="F25" i="23"/>
  <c r="E26" i="22"/>
  <c r="F27" i="22"/>
  <c r="E25" i="22"/>
  <c r="F26" i="22"/>
  <c r="E24" i="22"/>
  <c r="F25" i="22"/>
  <c r="E23" i="22"/>
  <c r="F24" i="22"/>
  <c r="E26" i="21"/>
  <c r="F27" i="21"/>
  <c r="E25" i="21"/>
  <c r="F26" i="21"/>
  <c r="E24" i="21"/>
  <c r="F25" i="21"/>
  <c r="E23" i="21"/>
  <c r="F24" i="21"/>
  <c r="E26" i="20"/>
  <c r="F27" i="20"/>
  <c r="E25" i="20"/>
  <c r="F26" i="20"/>
  <c r="E24" i="20"/>
  <c r="F25" i="20"/>
  <c r="E23" i="20"/>
  <c r="F24" i="20"/>
  <c r="E26" i="19"/>
  <c r="E25" i="19"/>
  <c r="F26" i="19"/>
  <c r="E24" i="19"/>
  <c r="F25" i="19"/>
  <c r="E23" i="19"/>
  <c r="F24" i="19"/>
  <c r="E26" i="18"/>
  <c r="F27" i="18"/>
  <c r="E25" i="18"/>
  <c r="F26" i="18"/>
  <c r="E24" i="18"/>
  <c r="F25" i="18"/>
  <c r="E23" i="18"/>
  <c r="F24" i="18"/>
  <c r="E26" i="17"/>
  <c r="F27" i="17"/>
  <c r="E25" i="17"/>
  <c r="F26" i="17"/>
  <c r="E24" i="17"/>
  <c r="F25" i="17"/>
  <c r="E23" i="17"/>
  <c r="F24" i="17"/>
  <c r="E26" i="16"/>
  <c r="F27" i="16"/>
  <c r="E25" i="16"/>
  <c r="F26" i="16"/>
  <c r="E24" i="16"/>
  <c r="F25" i="16"/>
  <c r="E23" i="16"/>
  <c r="F24" i="16"/>
  <c r="E26" i="15"/>
  <c r="F27" i="15"/>
  <c r="E25" i="15"/>
  <c r="F26" i="15"/>
  <c r="E24" i="15"/>
  <c r="F25" i="15"/>
  <c r="E23" i="15"/>
  <c r="F24" i="15"/>
  <c r="E26" i="14"/>
  <c r="F27" i="14"/>
  <c r="E25" i="14"/>
  <c r="F26" i="14"/>
  <c r="E24" i="14"/>
  <c r="F25" i="14"/>
  <c r="E23" i="14"/>
  <c r="F24" i="14"/>
  <c r="E26" i="13"/>
  <c r="F27" i="13"/>
  <c r="E25" i="13"/>
  <c r="F26" i="13"/>
  <c r="E24" i="13"/>
  <c r="F25" i="13"/>
  <c r="E23" i="13"/>
  <c r="F24" i="13"/>
  <c r="E26" i="12"/>
  <c r="F27" i="12"/>
  <c r="E25" i="12"/>
  <c r="F26" i="12"/>
  <c r="E24" i="12"/>
  <c r="F25" i="12"/>
  <c r="E23" i="12"/>
  <c r="F24" i="12"/>
  <c r="E26" i="11"/>
  <c r="F27" i="11"/>
  <c r="E25" i="11"/>
  <c r="F26" i="11"/>
  <c r="E24" i="11"/>
  <c r="F25" i="11"/>
  <c r="E23" i="11"/>
  <c r="F24" i="11"/>
  <c r="E26" i="10"/>
  <c r="F27" i="10"/>
  <c r="E25" i="10"/>
  <c r="F26" i="10"/>
  <c r="E24" i="10"/>
  <c r="F25" i="10"/>
  <c r="E23" i="10"/>
  <c r="F24" i="10"/>
  <c r="E26" i="9"/>
  <c r="F27" i="9"/>
  <c r="E25" i="9"/>
  <c r="F26" i="9"/>
  <c r="E24" i="9"/>
  <c r="F25" i="9"/>
  <c r="E23" i="9"/>
  <c r="F24" i="9"/>
  <c r="E26" i="8"/>
  <c r="F27" i="8"/>
  <c r="E25" i="8"/>
  <c r="F26" i="8"/>
  <c r="E24" i="8"/>
  <c r="F25" i="8"/>
  <c r="E23" i="8"/>
  <c r="F24" i="8"/>
  <c r="E26" i="7"/>
  <c r="F27" i="7"/>
  <c r="E25" i="7"/>
  <c r="F26" i="7"/>
  <c r="E24" i="7"/>
  <c r="F25" i="7"/>
  <c r="E23" i="7"/>
  <c r="F24" i="7"/>
  <c r="E26" i="6"/>
  <c r="F27" i="6"/>
  <c r="E25" i="6"/>
  <c r="F26" i="6"/>
  <c r="E24" i="6"/>
  <c r="F25" i="6"/>
  <c r="E23" i="6"/>
  <c r="F24" i="6"/>
  <c r="E26" i="5"/>
  <c r="F27" i="5"/>
  <c r="E25" i="5"/>
  <c r="F26" i="5"/>
  <c r="E24" i="5"/>
  <c r="F25" i="5"/>
  <c r="E23" i="5"/>
  <c r="F24" i="5"/>
  <c r="E26" i="3"/>
  <c r="F27" i="3"/>
  <c r="E25" i="3"/>
  <c r="F26" i="3"/>
  <c r="E24" i="3"/>
  <c r="F25" i="3"/>
  <c r="E23" i="3"/>
  <c r="F24" i="3"/>
  <c r="E25" i="2"/>
  <c r="E24" i="2"/>
  <c r="F25" i="2"/>
  <c r="E26" i="2"/>
  <c r="F26" i="2"/>
  <c r="F27" i="2"/>
  <c r="E23" i="2"/>
  <c r="F24" i="2"/>
  <c r="E23" i="23"/>
  <c r="E23" i="30"/>
  <c r="E23" i="28"/>
</calcChain>
</file>

<file path=xl/sharedStrings.xml><?xml version="1.0" encoding="utf-8"?>
<sst xmlns="http://schemas.openxmlformats.org/spreadsheetml/2006/main" count="644" uniqueCount="140">
  <si>
    <t>2013</t>
  </si>
  <si>
    <t>2014</t>
  </si>
  <si>
    <t>2015</t>
  </si>
  <si>
    <t>2016</t>
  </si>
  <si>
    <t>2017</t>
  </si>
  <si>
    <t>Всего</t>
  </si>
  <si>
    <t>Перепечатки</t>
  </si>
  <si>
    <t>Оригинальные сообщения</t>
  </si>
  <si>
    <t>Запрос</t>
  </si>
  <si>
    <t>Редкие | орфанные заболевания</t>
  </si>
  <si>
    <t>Гемофилия</t>
  </si>
  <si>
    <t>Муковисцидоз</t>
  </si>
  <si>
    <t>Болезнь Гоше</t>
  </si>
  <si>
    <t>Гипофизарный нанизм, карликовость</t>
  </si>
  <si>
    <t>Мукополисахаридоз</t>
  </si>
  <si>
    <t>Тирозинемия</t>
  </si>
  <si>
    <t>Дефект в системе комплемента, наследственный ангионевротический отек (НАО)</t>
  </si>
  <si>
    <t>Фенилкетонурия</t>
  </si>
  <si>
    <t>Пароксизмальная ночная гемоглобинурия (ПНГ)</t>
  </si>
  <si>
    <t>Апластическая анемия</t>
  </si>
  <si>
    <t>Болезнь Фабри</t>
  </si>
  <si>
    <t>Гемолитико-уремический синдром</t>
  </si>
  <si>
    <t>Легочная (артериальная) гипертензия</t>
  </si>
  <si>
    <t>Болезнь Ниманна-Пика</t>
  </si>
  <si>
    <t>Галактоземия</t>
  </si>
  <si>
    <t>Юношеский артрит с системным началом, Болезнь Стилла</t>
  </si>
  <si>
    <t>Несовершенный остеогенез</t>
  </si>
  <si>
    <t>Болезнь кленового сиропа</t>
  </si>
  <si>
    <t>Болезнь Вильсона, болезнь Вильсона-Коновалова, гепатоцеребральная дистрофия, гепатолентикулярная дегенерация</t>
  </si>
  <si>
    <t xml:space="preserve">Глютарикацидурия </t>
  </si>
  <si>
    <t>Гомоцистинурия</t>
  </si>
  <si>
    <t>Изовалериановая ацидемия, метилмалоновая ацидемия, пропионовая ацидемия</t>
  </si>
  <si>
    <t>Идиопатическая тромбоцитопеническая пурпура, Синдром Эванса</t>
  </si>
  <si>
    <t>Нарушение обмена жирных кислот, недостаток ацил-коадегидрогеназ жирных кислот с короткой, средней, длинной и очень длинной углеродной цепью, множественный дефицит ацил-коадегидрогеназ</t>
  </si>
  <si>
    <t>Наследственный дефицит факторов II (фибриногена) | VII (лабильного) | X (Стюарта-Прауэра)</t>
  </si>
  <si>
    <t>Преждевременная половая зрелость центрального происхождения</t>
  </si>
  <si>
    <t>Острая перемежающая печеночная порфирия</t>
  </si>
  <si>
    <t>Буллезный эпидермолиз</t>
  </si>
  <si>
    <t>Спинальная мышечная атрофия (СМА)</t>
  </si>
  <si>
    <t>Гигантский невус, гигантский пигментный невус</t>
  </si>
  <si>
    <t>Целиакия</t>
  </si>
  <si>
    <t>Первичный иммунодефицит</t>
  </si>
  <si>
    <t>БАС (боковой амиотрофический склероз)</t>
  </si>
  <si>
    <t>Миодистрофия Дюшенна</t>
  </si>
  <si>
    <t>Болезнь Помпе</t>
  </si>
  <si>
    <t>Всего сообщений по теме</t>
  </si>
  <si>
    <t>Всего сообщений</t>
  </si>
  <si>
    <t>Всего сообщений за 5 лет</t>
  </si>
  <si>
    <t>Сообщений в 2017 году</t>
  </si>
  <si>
    <t>Доля в сообщениях по теме, %</t>
  </si>
  <si>
    <t>Все запросы по редким заболеваниям</t>
  </si>
  <si>
    <t>К отчету &gt;&gt;</t>
  </si>
  <si>
    <t>Подробные отчеты</t>
  </si>
  <si>
    <t>Доля в сообщениях по теме в 2017 году, %</t>
  </si>
  <si>
    <t>К списку запросов &lt;&lt;</t>
  </si>
  <si>
    <t>Редкие заболевания, орфанные заболевания</t>
  </si>
  <si>
    <t>Болезнь Гоше, синдром Гоше</t>
  </si>
  <si>
    <t>Мукополисахаридоз, синдром Хантера</t>
  </si>
  <si>
    <t>Дефект в системе комплемента, наследственный ангионевротический отек</t>
  </si>
  <si>
    <t>Пароксизмальная ночная гемоглобинурия, пнг</t>
  </si>
  <si>
    <t>Болезнь Фабри, синдром Фабри</t>
  </si>
  <si>
    <t>Гемолитико-уремический синдром, гемолитикоуремический синдром</t>
  </si>
  <si>
    <t>Легочная артериальная гипертензия</t>
  </si>
  <si>
    <t>Болезнь Нимана-Пика, болезнь Ниманна-Пика</t>
  </si>
  <si>
    <t>Юношеский артрит с системным началом, болезнь Стилла</t>
  </si>
  <si>
    <t>Несовершенный остеогенез, незавершенный остеогенез, хрупкие люди</t>
  </si>
  <si>
    <t>Болезнь кленового сиропа, болезнь мочи кленового сиропа</t>
  </si>
  <si>
    <t>Болезнь Вильсона, гепатоцеребральная дистрофия</t>
  </si>
  <si>
    <t>Глютарикацидурия</t>
  </si>
  <si>
    <t>Идиопатическая тромбоцитопеническая пурпура, синдром Эванса</t>
  </si>
  <si>
    <t>Нарушение обмена жирных кислот</t>
  </si>
  <si>
    <t>наследственный дефицит фактора X, болезнь Стюарта-Прауэра</t>
  </si>
  <si>
    <t xml:space="preserve">Наследственный дефицит фактора II фибриногена, наследственный дефицит фактора VII лабильного, </t>
  </si>
  <si>
    <t>Буллезный эпидермолиз, синдром бабочки, дети-бабочки</t>
  </si>
  <si>
    <t>Боковой амиотрофический склероз</t>
  </si>
  <si>
    <t>Приложение к исследованию</t>
  </si>
  <si>
    <t>"Осведомленность населения России о редких заболеваниях"</t>
  </si>
  <si>
    <t>Контент-анализ материалов СМИ по базе данных «Медиалогия»</t>
  </si>
  <si>
    <t>Москва, 2018</t>
  </si>
  <si>
    <t>Период</t>
  </si>
  <si>
    <t>Прирост</t>
  </si>
  <si>
    <t>"буллезный эпидермолиз" OR "синдром бабочки" OR "дети-бабочки" OR "механобуллезная болезнь" OR "синдром Киндлера" OR "болезнь Киндлера"</t>
  </si>
  <si>
    <t xml:space="preserve">Спинальная мышечная атрофия </t>
  </si>
  <si>
    <t>спинальная мышечная атрофия OR "спинная мышечная атрофия" OR !сСМА OR "болезнь Верднига-Гоффмана" OR "болезнь Дубовица" OR "болезнь Кюгельберга-Веландер" OR "спинальная амиотрофия" OR "синдром Верднига-Гоффмана" OR "синдром Кюгельберга-Веландер" OR "синдром Дубовица"</t>
  </si>
  <si>
    <t>"гемофилия" OR "коагулопатия" OR "викторианская болезнь" OR "царская болезнь"</t>
  </si>
  <si>
    <t>Мукополисахаридоз, тип I -III</t>
  </si>
  <si>
    <t>"мукополисахаридоз" OR "синдром Хантера" OR "болезнь Хантера" OR "синдром Гурлер" OR "болезнь Гурлер" OR "синдром Гурлер-Шейе" OR "болезнь Гурлер-Шейе" OR "синдром Шейе" OR "болезнь Шейе" OR !сМПС</t>
  </si>
  <si>
    <t>Гигантский невус</t>
  </si>
  <si>
    <t>"гигантский невус" OR "гигантский пигментный невус" OR "невус Беккера" OR "невус пигментированный"</t>
  </si>
  <si>
    <t>"муковисцидоз" OR "кистозный фиброз" OR "диспория энтеробронхопанкреатическая" OR "панкреофиброз" OR "стеаторея панкреатическая врожденная" OR "кистозный фиброз с легочными проявлениями" OR "Кистозный фиброз с кишечными проявлениями" OR "Мекониевый илеус" OR "Кистозный фиброз с другими проявлениями" OR "Кистозный фиброз с комбинированными проявлениями" OR " Кистозный фиброз неуточненный"</t>
  </si>
  <si>
    <t>"тирозинемия" OR "гепаторенальная тирозинемия" OR "тирозиноз" OR "синдром Ричнера-Ханхарта" OR "болезнь Ричнера-Ханхарта" OR "дефицит фумарилацетоацетазы" OR "дефицит фумарилацетоацетатгидролазы"</t>
  </si>
  <si>
    <t>Дефект в системе комплемента</t>
  </si>
  <si>
    <t>"дефект в системе комплемента" OR "наследственный ангионевротический отек" OR !сНАО</t>
  </si>
  <si>
    <t>"болезнь Гоше" OR "синдром Гоше" OR "глюкозилцерамидный липидоз" OR "недостаточность глюкоцереброзидазы"</t>
  </si>
  <si>
    <t>Гипофизарный нанизм</t>
  </si>
  <si>
    <t>"гипофизарный нанизм" OR "карликовость" OR "гипопитуитаризм"</t>
  </si>
  <si>
    <t>"целиакия" OR "глютеновая энтеропатия" OR "болезнь Ги — Гертера — Гейбнера" OR "глютенэнтеропатия" OR "кишечный инфантилизм" OR "Гейбнер-гертеровская болезнь" OR "непереносимость глютена" OR "глютеновая болезнь" OR "синдром Гертера—Гейбнера" OR "синдром Ги - Гертера — Гейбнера" OR "болезнь Гертера—Гейбнера"</t>
  </si>
  <si>
    <t>"первичный иммунодефицит" OR "Синдром Ди Джорджи" OR "болезнь Ди Джорджи" OR "Синдром Дункана" OR "болезнь Дункана" OR "Недостаточность пурин-нуклеозид-фосфорилазы" OR "Оротацидурия" OR "Биотин-зависимые ферментопатии" OR "Синдром Брутона" OR "болезнь Брутона" OR "агаммаглобулинемия брутоновского типа" OR "Синдром Веста" OR "болезнь Веста" OR "недостаточность IgА" OR "Недостаточность IgG" OR "Недостаточность транскобаламина II" OR "Гипер-IgM-синдром" OR "Гипер-IgЕ-синдром" OR "синдром Джоба" OR "болезнь Джоба" OR "синдром золотистого стафилококка с гипер-IgЕ" OR "Гипер-IgD-синдром" OR "синдром ван дер Меера" OR "Поздний иммунный старт" OR "Ретикулярная дисгенезия" OR "Синдром голых лимфоцитов" OR "Синдром Вискотта—Олдрича" OR "болезнь Вискотта—Олдрича" OR "Синдром Гитлина" OR "болезнь Гитлина" OR "Болезнь Гланцмана—Риникера" OR "синдром Гланцмана—Риникера" OR "агаммаглобулинемия швейцарского типа" OR "Синдром Гуда" OR "болезнь Гуда" OR "иммунодефицит с тимомой" OR "Синдром Незелофа" OR "агаммаглобулинемия французского типа" OR "Синдром Оменна" OR "Недостаточность аденозин-дезаминазы" OR "Атаксия-телеангиэктазия Луи-Бар" OR "Наследственная недостаточность цинка" OR "Синдром Мак-Кьюсика" OR "болезнь Мак-Кьюсика" OR "метафизарная хондродисплазия" OR "гипоплазия хрящей и волос" OR "Агранулоцитоз Ко́стма" OR " Циклическая нейтропения" OR "Наследственная ацикличная (постоянная) нейтропения" OR "Хроническая гранулематозная болезнь детей" OR "Синдром ленивых лейкоцитов Миллера" OR "Синдром Швахмана" OR "болезнь Швахмана" OR "Синдром Чедьяка-Хигаси" OR "болезнь Чедьяка-Хигаси"</t>
  </si>
  <si>
    <t>Гиперфенилаланинемии, в т.ч. Фенилкетонурия (ФКУ)</t>
  </si>
  <si>
    <t>"фенилкетонурия" OR "фенилпировиноградная олигофрения" OR "злокачественная гиперфенилаланинемия" OR "НЕДОСТАТОЧНОСТЬ ДИГИДРОПТЕРИДИНРЕДУКТАЗЫ" OR "ФЕНИЛКЕТОНУРИЯ ТИП II" OR "болезнь Феллинга" OR "синдром Феллинга"</t>
  </si>
  <si>
    <t>Пароксизмальная ночная гемоглобинурия (Маркиафавы-Микели)</t>
  </si>
  <si>
    <t>"пароксизмальная ночная гемоглобинурия" OR !сПНГ OR "синдром Маркиафавы-Микели" OR "болезнь Маркиафавы-Микели" OR "болезнь Штрюбинга-Маркиафавы" OR "болезнь Гарлея" OR "синдром Штрюбинга-Маркиафавы" OR "болезнь Гарлея"</t>
  </si>
  <si>
    <t>Апластическая анемия неуточненная</t>
  </si>
  <si>
    <t>"апластическая анемия" OR "миелодисплазия" OR "апластическая анемия неуточненная"</t>
  </si>
  <si>
    <t>"боковой амиотрофический склероз" OR "болезнь моторных нейронов" OR "мотонейронная болезнь" OR "болезнь Шарко" OR "синдром Шарко" OR "болезнь Лу Герига" OR "синдром Лу Герига"</t>
  </si>
  <si>
    <t xml:space="preserve">"болезнь Фабри" OR "синдром Фабри" OR "сфинголипидоз" OR "синдром Андерсона" OR "болезнь Фабри-Андерсона" OR "церамидтригексозидоз" OR "болезнь Андерсона" OR "диффузная универсальная ангиокератома" OR "наследственный дистонический липидоз" OR "синдром Фабри-Андерсона" </t>
  </si>
  <si>
    <t>"гемолитико-уремический синдром" OR "гемолитикоуремический синдром"</t>
  </si>
  <si>
    <t>"миодистрофия Дюшенна" OR "Миопатия Дюшенна" OR "миодистрофия Дюшенна-Беккера" OR "псевдогипертрофическая миодистрофия Дюшенна" OR "прогрессирующая мышечная дистрофия Дюшенна" OR "болезнь Дюшенна" OR "паралич Дюшенна"</t>
  </si>
  <si>
    <t xml:space="preserve">Легочная (артериальная) гипертензия </t>
  </si>
  <si>
    <t>"легочная артериальная гипертензия" OR "Легочная гипертензия" OR "первичная легочная гипертензия" OR "синдром Аэрза-Арилаго" OR "болезнь Аэрза" OR "болезнь Эскудеро" OR "синдром Эскудеро" OR "болезнь Аэрза-Арилаго" OR "синдром Аэрза"</t>
  </si>
  <si>
    <t>"болезнь Помпе" OR "генерализованный гликогеноз" OR "гликогеноз II типа" OR "НЕДОСТАТОЧНСОТЬ КИСЛОЙ АЛЬФА ГЛЮКОЗИДАЗЫ" OR "НЕДОСТАТОЧНОСТЬ КИСЛОЙ МАЛЬТАЗЫ" OR "АЛЬФА 1,4- ГЛЮКОЗИДАЗНАЯ НЕДОСТАТОЧНОСТЬ" OR "синдром Помпе"</t>
  </si>
  <si>
    <t>Болезнь Нимана-Пика</t>
  </si>
  <si>
    <t>"болезнь Ниманна-Пика" OR "гликосфинголипидоз" OR "лизосомная болезнь накопления липидов" OR "ретикулогистиоцитарный сфингомиэлиноз" OR "фосфатидический липидоз" OR "эссенциальный липоидный гистиоцитоз" OR "сфингомиелиноз" OR "синдром Ниманна-Пика" OR "синдром Нимана-Пика" OR "болезнь Нимана-Пика"</t>
  </si>
  <si>
    <t>"галактоземия" OR "КЛАССИЧЕСКАЯ ГАЛАКТОЗЕМИЯ" OR "НЕДОСТАТОЧНОСТЬ ГАЛАКТОЗО-1-ФОСФАТ УРИДИЛТРАНСФЕРАЗЫ" OR "олигофрения галактоземическая"</t>
  </si>
  <si>
    <t>Юношеский артрит с системным началом</t>
  </si>
  <si>
    <t>"юношеский артрит с системным началом" OR "ювенильный артрит с системным началом" OR "болезнь Стила" OR "синдром Стилла" OR "системный ювенильный артрит" OR "ювенильный артрит" OR !сЮИА OR "болезнь Стилла" OR "синдром Стила"</t>
  </si>
  <si>
    <t>"несовершенный остеогенез" OR "незавершенный остеогенез" OR "хрупкие люди" OR "несовершенное костеобразование" OR "болезнь Лобштейна-Вролика" OR "хрупкие дети" OR "хрустальная болезнь" OR "синдром Лобштейна-Вролика"</t>
  </si>
  <si>
    <t>Болезнь "кленового сиропа"</t>
  </si>
  <si>
    <t>"болезнь кленового сиропа" OR "болезнь мочи кленового сиропа" "ЛЕЙЦИНОЗ" OR "КОРОТКО-ЦЕПОЧЕЧНАЯ КЕТОАЦИДУРИЯ" OR "синдром кленового сиропа"</t>
  </si>
  <si>
    <t>Болезнь Вильсона</t>
  </si>
  <si>
    <t>болезнь Вильсона OR "болезнь Вильсона-Коновалова" OR "гепатоцеребральная дистрофия" OR "гепатолентикулярная дегенерация" OR "болезнь Вестфаля — Вильсона" OR !сГЛД OR "синдром Вестфаля — Вильсона" OR "синдром Вильсона" OR "синдром Вильсона-Коновалова" OR "нарушение обмена меди"</t>
  </si>
  <si>
    <t>"Глютарикацидурия"</t>
  </si>
  <si>
    <t>"гомоцистинурия" OR "генетически обусловленная энзимопатия"</t>
  </si>
  <si>
    <t>Ацидемии: Изовалериановая ацидемия, Метилмалоновая ацидемия, Пропионовая ацидемия</t>
  </si>
  <si>
    <t>"изовалериановая ацидемия" | "метилмалоновая ацидемия" | "пропионовая ацидемия"</t>
  </si>
  <si>
    <t>Идиопатическая тромбоцитопеническая пурпура</t>
  </si>
  <si>
    <t>"идиопатическая тромбоцитопеническая пурпура" OR "синдром Эванса" OR "болезнь Эванса" OR "болезнь Верльгофа" OR "первичный геморрагический диатез" OR "первичная иммунная тромбоцитопения" OR "синдром Верльгофа"</t>
  </si>
  <si>
    <t>Нарушения обмена жирных кислот</t>
  </si>
  <si>
    <t>"нарушение обмена жирных кислот" | "недостаток ацил-коадегидрогеназ жирных кислот с короткой, средней, длинной и очень длинной углеродной цепью" | "множественный дефицит ацил-коадегидрогеназ"</t>
  </si>
  <si>
    <t>Наследственный дефицит факторов II (фибриногена), VII (лабильного), X (Стюарта-Прауэра)</t>
  </si>
  <si>
    <t>"наследственный дефицит фактора II фибриногена" OR "наследственный дефицит фактора VII лабильного" OR "наследственный дефицит фактора X" OR "болезнь Стюарта-Прауэра" OR "синдром Стюарта-Прауэра"</t>
  </si>
  <si>
    <t>"преждевременная половая зрелость центрального происхождения" OR "гиперфункция гипофиза" OR "преждевременная половая зрелость"</t>
  </si>
  <si>
    <t>"острая перемежающая печеночная порфирия" OR "нарушение обмена порфиринов"</t>
  </si>
  <si>
    <t>Редкие заболевания</t>
  </si>
  <si>
    <t>"редкие заболевания" OR "орфанные заболевания</t>
  </si>
  <si>
    <t>Текст запроса</t>
  </si>
  <si>
    <t>Объект</t>
  </si>
  <si>
    <t>Все собщения</t>
  </si>
  <si>
    <t>БЛАГОДАРИМ коллег из Медиалогии за предоставленный доступ!</t>
  </si>
  <si>
    <t>Количество СМИ в базе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</si>
</sst>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 &quot;RUB&quot;_-;\-* #,##0\ &quot;RUB&quot;_-;_-* &quot;-&quot;\ &quot;RUB&quot;_-;_-@_-"/>
    <numFmt numFmtId="165" formatCode="_-* #,##0\ _R_U_B_-;\-* #,##0\ _R_U_B_-;_-* &quot;-&quot;\ _R_U_B_-;_-@_-"/>
    <numFmt numFmtId="166" formatCode="_-* #,##0.00\ &quot;RUB&quot;_-;\-* #,##0.00\ &quot;RUB&quot;_-;_-* &quot;-&quot;??\ &quot;RUB&quot;_-;_-@_-"/>
    <numFmt numFmtId="167" formatCode="_-* #,##0.00\ _R_U_B_-;\-* #,##0.00\ _R_U_B_-;_-* &quot;-&quot;??\ _R_U_B_-;_-@_-"/>
  </numFmts>
  <fonts count="26" x14ac:knownFonts="1">
    <font>
      <sz val="10"/>
      <name val="Arial"/>
      <family val="2"/>
    </font>
    <font>
      <sz val="10"/>
      <name val="Arial"/>
      <family val="2"/>
    </font>
    <font>
      <b/>
      <sz val="11"/>
      <name val="Calibri"/>
      <family val="2"/>
    </font>
    <font>
      <sz val="11"/>
      <name val="Calibri"/>
      <family val="2"/>
    </font>
    <font>
      <u/>
      <sz val="10"/>
      <color theme="11"/>
      <name val="Arial"/>
      <family val="2"/>
    </font>
    <font>
      <u/>
      <sz val="10"/>
      <color theme="10"/>
      <name val="Arial"/>
      <family val="2"/>
    </font>
    <font>
      <sz val="10"/>
      <name val="Calibri"/>
      <family val="2"/>
      <charset val="204"/>
      <scheme val="minor"/>
    </font>
    <font>
      <b/>
      <sz val="10"/>
      <name val="Arial"/>
    </font>
    <font>
      <b/>
      <sz val="10"/>
      <color theme="0"/>
      <name val="Calibri"/>
      <family val="2"/>
      <charset val="204"/>
      <scheme val="minor"/>
    </font>
    <font>
      <sz val="8"/>
      <name val="Arial"/>
      <family val="2"/>
    </font>
    <font>
      <sz val="12"/>
      <name val="Arial"/>
    </font>
    <font>
      <sz val="14"/>
      <color theme="0"/>
      <name val="Cambria"/>
      <family val="1"/>
      <charset val="204"/>
      <scheme val="major"/>
    </font>
    <font>
      <sz val="20"/>
      <color theme="0"/>
      <name val="Cambria"/>
      <family val="1"/>
      <charset val="204"/>
      <scheme val="major"/>
    </font>
    <font>
      <sz val="12"/>
      <color theme="0"/>
      <name val="Arial"/>
      <family val="2"/>
      <charset val="204"/>
    </font>
    <font>
      <sz val="10"/>
      <color theme="0"/>
      <name val="Arial"/>
      <family val="2"/>
      <charset val="204"/>
    </font>
    <font>
      <b/>
      <sz val="10"/>
      <name val="Calibri"/>
      <family val="2"/>
      <charset val="204"/>
      <scheme val="minor"/>
    </font>
    <font>
      <b/>
      <sz val="14"/>
      <name val="Calibri"/>
      <family val="2"/>
      <charset val="204"/>
      <scheme val="minor"/>
    </font>
    <font>
      <sz val="12"/>
      <color rgb="FF000000"/>
      <name val="Calibri"/>
      <family val="2"/>
      <charset val="204"/>
      <scheme val="minor"/>
    </font>
    <font>
      <sz val="10"/>
      <color theme="0"/>
      <name val="Calibri"/>
      <family val="2"/>
      <charset val="204"/>
      <scheme val="minor"/>
    </font>
    <font>
      <sz val="12"/>
      <color theme="0"/>
      <name val="Calibri"/>
      <family val="2"/>
      <charset val="204"/>
      <scheme val="minor"/>
    </font>
    <font>
      <b/>
      <sz val="12"/>
      <color theme="0"/>
      <name val="Calibri"/>
      <family val="2"/>
      <charset val="204"/>
      <scheme val="minor"/>
    </font>
    <font>
      <b/>
      <sz val="12"/>
      <color theme="0"/>
      <name val="Calibri"/>
      <family val="2"/>
    </font>
    <font>
      <sz val="10"/>
      <color rgb="FF000000"/>
      <name val="Calibri"/>
      <scheme val="minor"/>
    </font>
    <font>
      <b/>
      <sz val="14"/>
      <color rgb="FF000000"/>
      <name val="Calibri"/>
      <family val="2"/>
      <charset val="204"/>
    </font>
    <font>
      <b/>
      <sz val="10"/>
      <color theme="1" tint="0.34998626667073579"/>
      <name val="Calibri"/>
      <family val="2"/>
      <charset val="204"/>
      <scheme val="minor"/>
    </font>
    <font>
      <sz val="10"/>
      <color theme="1" tint="0.34998626667073579"/>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E65639"/>
        <bgColor indexed="64"/>
      </patternFill>
    </fill>
    <fill>
      <patternFill patternType="solid">
        <fgColor theme="0" tint="-0.14999847407452621"/>
        <bgColor indexed="64"/>
      </patternFill>
    </fill>
    <fill>
      <patternFill patternType="solid">
        <fgColor theme="1" tint="0.49998474074526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800000"/>
      </left>
      <right style="thin">
        <color rgb="FF800000"/>
      </right>
      <top style="thin">
        <color rgb="FF800000"/>
      </top>
      <bottom style="thin">
        <color rgb="FF800000"/>
      </bottom>
      <diagonal/>
    </border>
    <border>
      <left/>
      <right style="thin">
        <color rgb="FF800000"/>
      </right>
      <top/>
      <bottom style="thin">
        <color rgb="FF800000"/>
      </bottom>
      <diagonal/>
    </border>
    <border>
      <left style="thin">
        <color rgb="FF800000"/>
      </left>
      <right style="thin">
        <color rgb="FF800000"/>
      </right>
      <top/>
      <bottom style="thin">
        <color rgb="FF800000"/>
      </bottom>
      <diagonal/>
    </border>
    <border>
      <left style="thin">
        <color rgb="FF800000"/>
      </left>
      <right/>
      <top/>
      <bottom style="thin">
        <color rgb="FF800000"/>
      </bottom>
      <diagonal/>
    </border>
    <border>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right style="thin">
        <color rgb="FF800000"/>
      </right>
      <top style="thin">
        <color rgb="FF800000"/>
      </top>
      <bottom/>
      <diagonal/>
    </border>
    <border>
      <left style="thin">
        <color rgb="FF800000"/>
      </left>
      <right style="thin">
        <color rgb="FF800000"/>
      </right>
      <top style="thin">
        <color rgb="FF800000"/>
      </top>
      <bottom/>
      <diagonal/>
    </border>
    <border>
      <left style="thin">
        <color rgb="FF800000"/>
      </left>
      <right/>
      <top style="thin">
        <color rgb="FF800000"/>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91">
    <xf numFmtId="0" fontId="0"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83">
    <xf numFmtId="0" fontId="0" fillId="0" borderId="0" xfId="0"/>
    <xf numFmtId="0" fontId="0" fillId="0" borderId="0" xfId="1" applyFont="1" applyAlignment="1">
      <alignment vertical="center"/>
    </xf>
    <xf numFmtId="0" fontId="2" fillId="0" borderId="1" xfId="1" applyFont="1" applyBorder="1" applyAlignment="1">
      <alignment horizontal="center" vertical="center" wrapText="1"/>
    </xf>
    <xf numFmtId="49"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5" fillId="0" borderId="0" xfId="11"/>
    <xf numFmtId="0" fontId="6" fillId="0" borderId="0" xfId="0" applyFont="1"/>
    <xf numFmtId="9" fontId="6" fillId="0" borderId="0" xfId="10" applyFont="1"/>
    <xf numFmtId="0" fontId="0" fillId="0" borderId="1" xfId="0" applyBorder="1"/>
    <xf numFmtId="0" fontId="7" fillId="0" borderId="1" xfId="0" applyFont="1" applyBorder="1"/>
    <xf numFmtId="9" fontId="0" fillId="0" borderId="1" xfId="10" applyFont="1" applyBorder="1"/>
    <xf numFmtId="0" fontId="0" fillId="2" borderId="0" xfId="0" applyFill="1"/>
    <xf numFmtId="0" fontId="0" fillId="2" borderId="0" xfId="0" applyFont="1" applyFill="1"/>
    <xf numFmtId="0" fontId="0" fillId="0" borderId="0" xfId="0" applyFont="1"/>
    <xf numFmtId="0" fontId="0" fillId="3" borderId="0" xfId="0" applyFill="1"/>
    <xf numFmtId="0" fontId="11" fillId="3" borderId="0" xfId="0" applyFont="1" applyFill="1" applyBorder="1" applyAlignment="1">
      <alignment horizontal="left" vertical="center"/>
    </xf>
    <xf numFmtId="0" fontId="12" fillId="3" borderId="0" xfId="0" applyFont="1" applyFill="1" applyBorder="1" applyAlignment="1">
      <alignment horizontal="left" vertical="center"/>
    </xf>
    <xf numFmtId="0" fontId="13" fillId="3" borderId="0" xfId="0" applyFont="1" applyFill="1"/>
    <xf numFmtId="0" fontId="13" fillId="3" borderId="0" xfId="0" applyFont="1" applyFill="1" applyBorder="1"/>
    <xf numFmtId="0" fontId="14" fillId="3" borderId="0" xfId="0" applyFont="1" applyFill="1"/>
    <xf numFmtId="0" fontId="16" fillId="2" borderId="0" xfId="0" applyFont="1" applyFill="1"/>
    <xf numFmtId="0" fontId="17" fillId="0" borderId="0" xfId="0" applyFont="1" applyAlignment="1">
      <alignment horizontal="center" vertical="center"/>
    </xf>
    <xf numFmtId="0" fontId="18" fillId="3" borderId="0" xfId="0" applyFont="1" applyFill="1"/>
    <xf numFmtId="0" fontId="19" fillId="3" borderId="0" xfId="0" applyFont="1" applyFill="1" applyBorder="1"/>
    <xf numFmtId="0" fontId="15" fillId="0" borderId="1" xfId="0" applyFont="1" applyBorder="1"/>
    <xf numFmtId="0" fontId="6" fillId="0" borderId="1" xfId="0" applyFont="1" applyBorder="1"/>
    <xf numFmtId="9" fontId="6" fillId="0" borderId="1" xfId="10" applyFont="1" applyBorder="1"/>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 xfId="1" applyFont="1" applyFill="1" applyBorder="1" applyAlignment="1">
      <alignment horizontal="left" vertical="top" wrapText="1"/>
    </xf>
    <xf numFmtId="0" fontId="15" fillId="3" borderId="3" xfId="0" applyFont="1" applyFill="1" applyBorder="1" applyAlignment="1">
      <alignment vertical="top" wrapText="1"/>
    </xf>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5" xfId="0" applyFont="1" applyFill="1" applyBorder="1" applyAlignment="1">
      <alignment vertical="top" wrapText="1"/>
    </xf>
    <xf numFmtId="17" fontId="6" fillId="0" borderId="6" xfId="0" applyNumberFormat="1" applyFont="1" applyBorder="1" applyAlignment="1">
      <alignment wrapText="1"/>
    </xf>
    <xf numFmtId="0" fontId="6" fillId="0" borderId="2" xfId="0" applyFont="1" applyBorder="1"/>
    <xf numFmtId="9" fontId="6" fillId="0" borderId="2" xfId="10" applyFont="1" applyBorder="1"/>
    <xf numFmtId="0" fontId="6" fillId="0" borderId="6" xfId="0" applyFont="1" applyBorder="1" applyAlignment="1">
      <alignment wrapText="1"/>
    </xf>
    <xf numFmtId="0" fontId="15" fillId="0" borderId="8" xfId="0" applyFont="1" applyBorder="1" applyAlignment="1">
      <alignment horizontal="left" wrapText="1"/>
    </xf>
    <xf numFmtId="0" fontId="15" fillId="0" borderId="9" xfId="0" applyFont="1" applyBorder="1"/>
    <xf numFmtId="9" fontId="6" fillId="0" borderId="9" xfId="10" applyFont="1" applyBorder="1"/>
    <xf numFmtId="0" fontId="6" fillId="4" borderId="7" xfId="11" applyFont="1" applyFill="1" applyBorder="1" applyAlignment="1">
      <alignment horizontal="center"/>
    </xf>
    <xf numFmtId="0" fontId="6" fillId="4" borderId="10" xfId="11" applyFont="1" applyFill="1" applyBorder="1" applyAlignment="1">
      <alignment horizontal="center"/>
    </xf>
    <xf numFmtId="0" fontId="8" fillId="5" borderId="0" xfId="11" applyFont="1" applyFill="1"/>
    <xf numFmtId="0" fontId="6" fillId="5" borderId="0" xfId="0" applyFont="1" applyFill="1"/>
    <xf numFmtId="0" fontId="18" fillId="0" borderId="0" xfId="0" applyFont="1" applyFill="1"/>
    <xf numFmtId="0" fontId="14" fillId="0" borderId="0" xfId="0" applyFont="1" applyFill="1"/>
    <xf numFmtId="0" fontId="8" fillId="5" borderId="0" xfId="11" applyFont="1" applyFill="1" applyBorder="1"/>
    <xf numFmtId="0" fontId="0" fillId="2" borderId="0" xfId="1" applyFont="1" applyFill="1" applyBorder="1" applyAlignment="1">
      <alignment vertical="center"/>
    </xf>
    <xf numFmtId="0" fontId="0" fillId="2" borderId="0" xfId="0" applyFill="1" applyBorder="1"/>
    <xf numFmtId="0" fontId="6" fillId="2" borderId="0" xfId="11" applyFont="1" applyFill="1" applyBorder="1"/>
    <xf numFmtId="0" fontId="2" fillId="2" borderId="1" xfId="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0" fillId="2" borderId="1" xfId="0" applyFill="1" applyBorder="1"/>
    <xf numFmtId="9" fontId="0" fillId="2" borderId="1" xfId="10" applyFont="1" applyFill="1" applyBorder="1"/>
    <xf numFmtId="0" fontId="7" fillId="2" borderId="1" xfId="0" applyFont="1" applyFill="1" applyBorder="1"/>
    <xf numFmtId="0" fontId="14" fillId="3" borderId="0" xfId="0" applyFont="1" applyFill="1" applyBorder="1"/>
    <xf numFmtId="0" fontId="0" fillId="2" borderId="0" xfId="1" applyFont="1" applyFill="1" applyAlignment="1">
      <alignment vertical="center"/>
    </xf>
    <xf numFmtId="0" fontId="21" fillId="3" borderId="0" xfId="1" applyFont="1" applyFill="1"/>
    <xf numFmtId="0" fontId="10" fillId="3" borderId="0" xfId="0" applyFont="1" applyFill="1"/>
    <xf numFmtId="0" fontId="20" fillId="3" borderId="0" xfId="11" applyFont="1" applyFill="1"/>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wrapText="1"/>
    </xf>
    <xf numFmtId="0" fontId="6" fillId="0" borderId="0" xfId="0" applyFont="1" applyFill="1" applyAlignment="1">
      <alignment vertical="top" wrapText="1"/>
    </xf>
    <xf numFmtId="0" fontId="6" fillId="0" borderId="0" xfId="0" applyFont="1" applyAlignment="1">
      <alignment vertical="top" wrapText="1"/>
    </xf>
    <xf numFmtId="0" fontId="22" fillId="0" borderId="0" xfId="0" applyFont="1" applyFill="1" applyAlignment="1">
      <alignment horizontal="left" vertical="top" wrapText="1"/>
    </xf>
    <xf numFmtId="0" fontId="6" fillId="0" borderId="0" xfId="1" applyFont="1" applyAlignment="1">
      <alignment wrapText="1"/>
    </xf>
    <xf numFmtId="0" fontId="6" fillId="0" borderId="0" xfId="0" applyFont="1" applyAlignment="1">
      <alignment wrapText="1"/>
    </xf>
    <xf numFmtId="1" fontId="6" fillId="0" borderId="1" xfId="190" applyNumberFormat="1" applyFont="1" applyBorder="1"/>
    <xf numFmtId="1" fontId="15" fillId="0" borderId="1" xfId="0" applyNumberFormat="1" applyFont="1" applyBorder="1"/>
    <xf numFmtId="0" fontId="15" fillId="0" borderId="0" xfId="0" applyFont="1" applyBorder="1" applyAlignment="1">
      <alignment horizontal="left" vertical="top" wrapText="1"/>
    </xf>
    <xf numFmtId="0" fontId="6" fillId="0" borderId="0" xfId="0" applyFont="1" applyBorder="1"/>
    <xf numFmtId="0" fontId="15" fillId="0" borderId="0" xfId="0" applyFont="1" applyBorder="1"/>
    <xf numFmtId="0" fontId="23" fillId="0" borderId="0" xfId="0" applyFont="1"/>
    <xf numFmtId="0" fontId="24" fillId="0" borderId="1" xfId="0" applyFont="1" applyBorder="1" applyAlignment="1">
      <alignment horizontal="left" vertical="top" wrapText="1"/>
    </xf>
    <xf numFmtId="0" fontId="24" fillId="0" borderId="1" xfId="1" applyFont="1" applyFill="1" applyBorder="1" applyAlignment="1">
      <alignment horizontal="left" vertical="top" wrapText="1"/>
    </xf>
    <xf numFmtId="1" fontId="25" fillId="0" borderId="1" xfId="190" applyNumberFormat="1" applyFont="1" applyBorder="1"/>
    <xf numFmtId="9" fontId="25" fillId="0" borderId="1" xfId="10" applyFont="1" applyBorder="1"/>
    <xf numFmtId="9" fontId="6" fillId="0" borderId="2" xfId="10" applyNumberFormat="1" applyFont="1" applyBorder="1"/>
  </cellXfs>
  <cellStyles count="191">
    <cellStyle name="Comma" xfId="2"/>
    <cellStyle name="Comma [0]" xfId="3"/>
    <cellStyle name="Currency" xfId="4"/>
    <cellStyle name="Currency [0]" xfId="5"/>
    <cellStyle name="Normal" xfId="1"/>
    <cellStyle name="Percent" xfId="6"/>
    <cellStyle name="Гиперссылка" xfId="11" builtinId="8"/>
    <cellStyle name="Обычный" xfId="0" builtinId="0"/>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Открывавшаяся гиперссылка" xfId="22" builtinId="9" hidden="1"/>
    <cellStyle name="Открывавшаяся гиперссылка" xfId="23" builtinId="9" hidden="1"/>
    <cellStyle name="Открывавшаяся гиперссылка" xfId="24" builtinId="9" hidden="1"/>
    <cellStyle name="Открывавшаяся гиперссылка" xfId="25" builtinId="9" hidden="1"/>
    <cellStyle name="Открывавшаяся гиперссылка" xfId="26" builtinId="9" hidden="1"/>
    <cellStyle name="Открывавшаяся гиперссылка" xfId="27" builtinId="9" hidden="1"/>
    <cellStyle name="Открывавшаяся гиперссылка" xfId="28" builtinId="9" hidden="1"/>
    <cellStyle name="Открывавшаяся гиперссылка" xfId="29" builtinId="9" hidden="1"/>
    <cellStyle name="Открывавшаяся гиперссылка" xfId="30" builtinId="9" hidden="1"/>
    <cellStyle name="Открывавшаяся гиперссылка" xfId="31" builtinId="9" hidden="1"/>
    <cellStyle name="Открывавшаяся гиперссылка" xfId="32" builtinId="9" hidden="1"/>
    <cellStyle name="Открывавшаяся гиперссылка" xfId="33" builtinId="9" hidden="1"/>
    <cellStyle name="Открывавшаяся гиперссылка" xfId="34"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 name="Открывавшаяся гиперссылка" xfId="39" builtinId="9" hidden="1"/>
    <cellStyle name="Открывавшаяся гиперссылка" xfId="40" builtinId="9" hidden="1"/>
    <cellStyle name="Открывавшаяся гиперссылка" xfId="41" builtinId="9" hidden="1"/>
    <cellStyle name="Открывавшаяся гиперссылка" xfId="42" builtinId="9" hidden="1"/>
    <cellStyle name="Открывавшаяся гиперссылка" xfId="43" builtinId="9" hidden="1"/>
    <cellStyle name="Открывавшаяся гиперссылка" xfId="44" builtinId="9" hidden="1"/>
    <cellStyle name="Открывавшаяся гиперссылка" xfId="45" builtinId="9" hidden="1"/>
    <cellStyle name="Открывавшаяся гиперссылка" xfId="46" builtinId="9" hidden="1"/>
    <cellStyle name="Открывавшаяся гиперссылка" xfId="47" builtinId="9" hidden="1"/>
    <cellStyle name="Открывавшаяся гиперссылка" xfId="48" builtinId="9" hidden="1"/>
    <cellStyle name="Открывавшаяся гиперссылка" xfId="49" builtinId="9" hidden="1"/>
    <cellStyle name="Открывавшаяся гиперссылка" xfId="50" builtinId="9" hidden="1"/>
    <cellStyle name="Открывавшаяся гиперссылка" xfId="51" builtinId="9" hidden="1"/>
    <cellStyle name="Открывавшаяся гиперссылка" xfId="52" builtinId="9" hidden="1"/>
    <cellStyle name="Открывавшаяся гиперссылка" xfId="53" builtinId="9" hidden="1"/>
    <cellStyle name="Открывавшаяся гиперссылка" xfId="54" builtinId="9" hidden="1"/>
    <cellStyle name="Открывавшаяся гиперссылка" xfId="55" builtinId="9" hidden="1"/>
    <cellStyle name="Открывавшаяся гиперссылка" xfId="56" builtinId="9" hidden="1"/>
    <cellStyle name="Открывавшаяся гиперссылка" xfId="57" builtinId="9" hidden="1"/>
    <cellStyle name="Открывавшаяся гиперссылка" xfId="58" builtinId="9" hidden="1"/>
    <cellStyle name="Открывавшаяся гиперссылка" xfId="59" builtinId="9" hidden="1"/>
    <cellStyle name="Открывавшаяся гиперссылка" xfId="60" builtinId="9" hidden="1"/>
    <cellStyle name="Открывавшаяся гиперссылка" xfId="61" builtinId="9" hidden="1"/>
    <cellStyle name="Открывавшаяся гиперссылка" xfId="62" builtinId="9" hidden="1"/>
    <cellStyle name="Открывавшаяся гиперссылка" xfId="63" builtinId="9" hidden="1"/>
    <cellStyle name="Открывавшаяся гиперссылка" xfId="64" builtinId="9" hidden="1"/>
    <cellStyle name="Открывавшаяся гиперссылка" xfId="65" builtinId="9" hidden="1"/>
    <cellStyle name="Открывавшаяся гиперссылка" xfId="66" builtinId="9" hidden="1"/>
    <cellStyle name="Открывавшаяся гиперссылка" xfId="67" builtinId="9" hidden="1"/>
    <cellStyle name="Открывавшаяся гиперссылка" xfId="68" builtinId="9" hidden="1"/>
    <cellStyle name="Открывавшаяся гиперссылка" xfId="69" builtinId="9" hidden="1"/>
    <cellStyle name="Открывавшаяся гиперссылка" xfId="70" builtinId="9" hidden="1"/>
    <cellStyle name="Открывавшаяся гиперссылка" xfId="71" builtinId="9" hidden="1"/>
    <cellStyle name="Открывавшаяся гиперссылка" xfId="72" builtinId="9" hidden="1"/>
    <cellStyle name="Открывавшаяся гиперссылка" xfId="73" builtinId="9" hidden="1"/>
    <cellStyle name="Открывавшаяся гиперссылка" xfId="74" builtinId="9" hidden="1"/>
    <cellStyle name="Открывавшаяся гиперссылка" xfId="75" builtinId="9" hidden="1"/>
    <cellStyle name="Открывавшаяся гиперссылка" xfId="76" builtinId="9" hidden="1"/>
    <cellStyle name="Открывавшаяся гиперссылка" xfId="77" builtinId="9" hidden="1"/>
    <cellStyle name="Открывавшаяся гиперссылка" xfId="78" builtinId="9" hidden="1"/>
    <cellStyle name="Открывавшаяся гиперссылка" xfId="79" builtinId="9" hidden="1"/>
    <cellStyle name="Открывавшаяся гиперссылка" xfId="80" builtinId="9" hidden="1"/>
    <cellStyle name="Открывавшаяся гиперссылка" xfId="81" builtinId="9" hidden="1"/>
    <cellStyle name="Открывавшаяся гиперссылка" xfId="82" builtinId="9" hidden="1"/>
    <cellStyle name="Открывавшаяся гиперссылка" xfId="83" builtinId="9" hidden="1"/>
    <cellStyle name="Открывавшаяся гиперссылка" xfId="84" builtinId="9" hidden="1"/>
    <cellStyle name="Открывавшаяся гиперссылка" xfId="85" builtinId="9" hidden="1"/>
    <cellStyle name="Открывавшаяся гиперссылка" xfId="86" builtinId="9" hidden="1"/>
    <cellStyle name="Открывавшаяся гиперссылка" xfId="87" builtinId="9" hidden="1"/>
    <cellStyle name="Открывавшаяся гиперссылка" xfId="88" builtinId="9" hidden="1"/>
    <cellStyle name="Открывавшаяся гиперссылка" xfId="89" builtinId="9" hidden="1"/>
    <cellStyle name="Открывавшаяся гиперссылка" xfId="90" builtinId="9" hidden="1"/>
    <cellStyle name="Открывавшаяся гиперссылка" xfId="91" builtinId="9" hidden="1"/>
    <cellStyle name="Открывавшаяся гиперссылка" xfId="92" builtinId="9" hidden="1"/>
    <cellStyle name="Открывавшаяся гиперссылка" xfId="93" builtinId="9" hidden="1"/>
    <cellStyle name="Открывавшаяся гиперссылка" xfId="94" builtinId="9" hidden="1"/>
    <cellStyle name="Открывавшаяся гиперссылка" xfId="95" builtinId="9" hidden="1"/>
    <cellStyle name="Открывавшаяся гиперссылка" xfId="96" builtinId="9" hidden="1"/>
    <cellStyle name="Открывавшаяся гиперссылка" xfId="97" builtinId="9" hidden="1"/>
    <cellStyle name="Открывавшаяся гиперссылка" xfId="98" builtinId="9" hidden="1"/>
    <cellStyle name="Открывавшаяся гиперссылка" xfId="99" builtinId="9" hidden="1"/>
    <cellStyle name="Открывавшаяся гиперссылка" xfId="100" builtinId="9" hidden="1"/>
    <cellStyle name="Открывавшаяся гиперссылка" xfId="101" builtinId="9" hidden="1"/>
    <cellStyle name="Открывавшаяся гиперссылка" xfId="102" builtinId="9" hidden="1"/>
    <cellStyle name="Открывавшаяся гиперссылка" xfId="103" builtinId="9" hidden="1"/>
    <cellStyle name="Открывавшаяся гиперссылка" xfId="104" builtinId="9" hidden="1"/>
    <cellStyle name="Открывавшаяся гиперссылка" xfId="105" builtinId="9" hidden="1"/>
    <cellStyle name="Открывавшаяся гиперссылка" xfId="106" builtinId="9" hidden="1"/>
    <cellStyle name="Открывавшаяся гиперссылка" xfId="107" builtinId="9" hidden="1"/>
    <cellStyle name="Открывавшаяся гиперссылка" xfId="108" builtinId="9" hidden="1"/>
    <cellStyle name="Открывавшаяся гиперссылка" xfId="109" builtinId="9" hidden="1"/>
    <cellStyle name="Открывавшаяся гиперссылка" xfId="110" builtinId="9" hidden="1"/>
    <cellStyle name="Открывавшаяся гиперссылка" xfId="111" builtinId="9" hidden="1"/>
    <cellStyle name="Открывавшаяся гиперссылка" xfId="112" builtinId="9" hidden="1"/>
    <cellStyle name="Открывавшаяся гиперссылка" xfId="113" builtinId="9" hidden="1"/>
    <cellStyle name="Открывавшаяся гиперссылка" xfId="114" builtinId="9" hidden="1"/>
    <cellStyle name="Открывавшаяся гиперссылка" xfId="115" builtinId="9" hidden="1"/>
    <cellStyle name="Открывавшаяся гиперссылка" xfId="116" builtinId="9" hidden="1"/>
    <cellStyle name="Открывавшаяся гиперссылка" xfId="117" builtinId="9" hidden="1"/>
    <cellStyle name="Открывавшаяся гиперссылка" xfId="118" builtinId="9" hidden="1"/>
    <cellStyle name="Открывавшаяся гиперссылка" xfId="119" builtinId="9" hidden="1"/>
    <cellStyle name="Открывавшаяся гиперссылка" xfId="120" builtinId="9" hidden="1"/>
    <cellStyle name="Открывавшаяся гиперссылка" xfId="121" builtinId="9" hidden="1"/>
    <cellStyle name="Открывавшаяся гиперссылка" xfId="122" builtinId="9" hidden="1"/>
    <cellStyle name="Открывавшаяся гиперссылка" xfId="123" builtinId="9" hidden="1"/>
    <cellStyle name="Открывавшаяся гиперссылка" xfId="124" builtinId="9" hidden="1"/>
    <cellStyle name="Открывавшаяся гиперссылка" xfId="125" builtinId="9" hidden="1"/>
    <cellStyle name="Открывавшаяся гиперссылка" xfId="126" builtinId="9" hidden="1"/>
    <cellStyle name="Открывавшаяся гиперссылка" xfId="127" builtinId="9" hidden="1"/>
    <cellStyle name="Открывавшаяся гиперссылка" xfId="128" builtinId="9" hidden="1"/>
    <cellStyle name="Открывавшаяся гиперссылка" xfId="129" builtinId="9" hidden="1"/>
    <cellStyle name="Открывавшаяся гиперссылка" xfId="130" builtinId="9" hidden="1"/>
    <cellStyle name="Открывавшаяся гиперссылка" xfId="131" builtinId="9" hidden="1"/>
    <cellStyle name="Открывавшаяся гиперссылка" xfId="132" builtinId="9" hidden="1"/>
    <cellStyle name="Открывавшаяся гиперссылка" xfId="133" builtinId="9" hidden="1"/>
    <cellStyle name="Открывавшаяся гиперссылка" xfId="134" builtinId="9" hidden="1"/>
    <cellStyle name="Открывавшаяся гиперссылка" xfId="135" builtinId="9" hidden="1"/>
    <cellStyle name="Открывавшаяся гиперссылка" xfId="136" builtinId="9" hidden="1"/>
    <cellStyle name="Открывавшаяся гиперссылка" xfId="137" builtinId="9" hidden="1"/>
    <cellStyle name="Открывавшаяся гиперссылка" xfId="138" builtinId="9" hidden="1"/>
    <cellStyle name="Открывавшаяся гиперссылка" xfId="139" builtinId="9" hidden="1"/>
    <cellStyle name="Открывавшаяся гиперссылка" xfId="140" builtinId="9" hidden="1"/>
    <cellStyle name="Открывавшаяся гиперссылка" xfId="141" builtinId="9" hidden="1"/>
    <cellStyle name="Открывавшаяся гиперссылка" xfId="142" builtinId="9" hidden="1"/>
    <cellStyle name="Открывавшаяся гиперссылка" xfId="143" builtinId="9" hidden="1"/>
    <cellStyle name="Открывавшаяся гиперссылка" xfId="144" builtinId="9" hidden="1"/>
    <cellStyle name="Открывавшаяся гиперссылка" xfId="145" builtinId="9" hidden="1"/>
    <cellStyle name="Открывавшаяся гиперссылка" xfId="146" builtinId="9" hidden="1"/>
    <cellStyle name="Открывавшаяся гиперссылка" xfId="147" builtinId="9" hidden="1"/>
    <cellStyle name="Открывавшаяся гиперссылка" xfId="148" builtinId="9" hidden="1"/>
    <cellStyle name="Открывавшаяся гиперссылка" xfId="149" builtinId="9" hidden="1"/>
    <cellStyle name="Открывавшаяся гиперссылка" xfId="150" builtinId="9" hidden="1"/>
    <cellStyle name="Открывавшаяся гиперссылка" xfId="151" builtinId="9" hidden="1"/>
    <cellStyle name="Открывавшаяся гиперссылка" xfId="152" builtinId="9" hidden="1"/>
    <cellStyle name="Открывавшаяся гиперссылка" xfId="153" builtinId="9" hidden="1"/>
    <cellStyle name="Открывавшаяся гиперссылка" xfId="154" builtinId="9" hidden="1"/>
    <cellStyle name="Открывавшаяся гиперссылка" xfId="155" builtinId="9" hidden="1"/>
    <cellStyle name="Открывавшаяся гиперссылка" xfId="156" builtinId="9" hidden="1"/>
    <cellStyle name="Открывавшаяся гиперссылка" xfId="157" builtinId="9" hidden="1"/>
    <cellStyle name="Открывавшаяся гиперссылка" xfId="158" builtinId="9" hidden="1"/>
    <cellStyle name="Открывавшаяся гиперссылка" xfId="159" builtinId="9" hidden="1"/>
    <cellStyle name="Открывавшаяся гиперссылка" xfId="160" builtinId="9" hidden="1"/>
    <cellStyle name="Открывавшаяся гиперссылка" xfId="161" builtinId="9" hidden="1"/>
    <cellStyle name="Открывавшаяся гиперссылка" xfId="162" builtinId="9" hidden="1"/>
    <cellStyle name="Открывавшаяся гиперссылка" xfId="163" builtinId="9" hidden="1"/>
    <cellStyle name="Открывавшаяся гиперссылка" xfId="164" builtinId="9" hidden="1"/>
    <cellStyle name="Открывавшаяся гиперссылка" xfId="165" builtinId="9" hidden="1"/>
    <cellStyle name="Открывавшаяся гиперссылка" xfId="166" builtinId="9" hidden="1"/>
    <cellStyle name="Открывавшаяся гиперссылка" xfId="167" builtinId="9" hidden="1"/>
    <cellStyle name="Открывавшаяся гиперссылка" xfId="168" builtinId="9" hidden="1"/>
    <cellStyle name="Открывавшаяся гиперссылка" xfId="169" builtinId="9" hidden="1"/>
    <cellStyle name="Открывавшаяся гиперссылка" xfId="170" builtinId="9" hidden="1"/>
    <cellStyle name="Открывавшаяся гиперссылка" xfId="171" builtinId="9" hidden="1"/>
    <cellStyle name="Открывавшаяся гиперссылка" xfId="172" builtinId="9" hidden="1"/>
    <cellStyle name="Открывавшаяся гиперссылка" xfId="173" builtinId="9" hidden="1"/>
    <cellStyle name="Открывавшаяся гиперссылка" xfId="174" builtinId="9" hidden="1"/>
    <cellStyle name="Открывавшаяся гиперссылка" xfId="175" builtinId="9" hidden="1"/>
    <cellStyle name="Открывавшаяся гиперссылка" xfId="176" builtinId="9" hidden="1"/>
    <cellStyle name="Открывавшаяся гиперссылка" xfId="177" builtinId="9" hidden="1"/>
    <cellStyle name="Открывавшаяся гиперссылка" xfId="178" builtinId="9" hidden="1"/>
    <cellStyle name="Открывавшаяся гиперссылка" xfId="179" builtinId="9" hidden="1"/>
    <cellStyle name="Открывавшаяся гиперссылка" xfId="180" builtinId="9" hidden="1"/>
    <cellStyle name="Открывавшаяся гиперссылка" xfId="181" builtinId="9" hidden="1"/>
    <cellStyle name="Открывавшаяся гиперссылка" xfId="182" builtinId="9" hidden="1"/>
    <cellStyle name="Открывавшаяся гиперссылка" xfId="183" builtinId="9" hidden="1"/>
    <cellStyle name="Открывавшаяся гиперссылка" xfId="184" builtinId="9" hidden="1"/>
    <cellStyle name="Открывавшаяся гиперссылка" xfId="185" builtinId="9" hidden="1"/>
    <cellStyle name="Открывавшаяся гиперссылка" xfId="186" builtinId="9" hidden="1"/>
    <cellStyle name="Открывавшаяся гиперссылка" xfId="187" builtinId="9" hidden="1"/>
    <cellStyle name="Открывавшаяся гиперссылка" xfId="188" builtinId="9" hidden="1"/>
    <cellStyle name="Открывавшаяся гиперссылка" xfId="189" builtinId="9" hidden="1"/>
    <cellStyle name="Процентный" xfId="10" builtinId="5"/>
    <cellStyle name="Финансовый" xfId="190" builtinId="3"/>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name val="Calibri"/>
        <scheme val="minor"/>
      </font>
      <alignment horizontal="general" vertical="top" textRotation="0" wrapText="1"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0"/>
        <color auto="1"/>
        <name val="Calibri"/>
        <scheme val="minor"/>
      </font>
      <fill>
        <patternFill patternType="solid">
          <fgColor indexed="64"/>
          <bgColor theme="0" tint="-0.14999847407452621"/>
        </patternFill>
      </fill>
      <alignment horizontal="center" vertical="bottom" textRotation="0" wrapText="0" indent="0" justifyLastLine="0" shrinkToFit="0"/>
      <border diagonalUp="0" diagonalDown="0" outline="0">
        <left style="thin">
          <color rgb="FF800000"/>
        </left>
        <right/>
        <top style="thin">
          <color rgb="FF800000"/>
        </top>
        <bottom style="thin">
          <color rgb="FF800000"/>
        </bottom>
      </border>
    </dxf>
    <dxf>
      <font>
        <b val="0"/>
        <i val="0"/>
        <strike val="0"/>
        <condense val="0"/>
        <extend val="0"/>
        <outline val="0"/>
        <shadow val="0"/>
        <u val="none"/>
        <vertAlign val="baseline"/>
        <sz val="10"/>
        <color auto="1"/>
        <name val="Calibri"/>
        <scheme val="minor"/>
      </font>
      <border diagonalUp="0" diagonalDown="0" outline="0">
        <left style="thin">
          <color rgb="FF800000"/>
        </left>
        <right style="thin">
          <color rgb="FF800000"/>
        </right>
        <top style="thin">
          <color rgb="FF800000"/>
        </top>
        <bottom style="thin">
          <color rgb="FF800000"/>
        </bottom>
      </border>
    </dxf>
    <dxf>
      <font>
        <b val="0"/>
        <i val="0"/>
        <strike val="0"/>
        <condense val="0"/>
        <extend val="0"/>
        <outline val="0"/>
        <shadow val="0"/>
        <u val="none"/>
        <vertAlign val="baseline"/>
        <sz val="10"/>
        <color auto="1"/>
        <name val="Calibri"/>
        <scheme val="minor"/>
      </font>
      <border diagonalUp="0" diagonalDown="0">
        <left style="thin">
          <color rgb="FF800000"/>
        </left>
        <right style="thin">
          <color rgb="FF800000"/>
        </right>
        <top style="thin">
          <color rgb="FF800000"/>
        </top>
        <bottom style="thin">
          <color rgb="FF800000"/>
        </bottom>
        <vertical/>
        <horizontal/>
      </border>
    </dxf>
    <dxf>
      <font>
        <b val="0"/>
        <i val="0"/>
        <strike val="0"/>
        <condense val="0"/>
        <extend val="0"/>
        <outline val="0"/>
        <shadow val="0"/>
        <u val="none"/>
        <vertAlign val="baseline"/>
        <sz val="10"/>
        <color auto="1"/>
        <name val="Calibri"/>
        <scheme val="minor"/>
      </font>
      <border diagonalUp="0" diagonalDown="0">
        <left style="thin">
          <color rgb="FF800000"/>
        </left>
        <right style="thin">
          <color rgb="FF800000"/>
        </right>
        <top style="thin">
          <color rgb="FF800000"/>
        </top>
        <bottom style="thin">
          <color rgb="FF800000"/>
        </bottom>
        <vertical style="thin">
          <color rgb="FF800000"/>
        </vertical>
        <horizontal style="thin">
          <color rgb="FF800000"/>
        </horizontal>
      </border>
    </dxf>
    <dxf>
      <font>
        <b val="0"/>
        <i val="0"/>
        <strike val="0"/>
        <condense val="0"/>
        <extend val="0"/>
        <outline val="0"/>
        <shadow val="0"/>
        <u val="none"/>
        <vertAlign val="baseline"/>
        <sz val="10"/>
        <color auto="1"/>
        <name val="Calibri"/>
        <scheme val="minor"/>
      </font>
      <border diagonalUp="0" diagonalDown="0">
        <left style="thin">
          <color rgb="FF800000"/>
        </left>
        <right style="thin">
          <color rgb="FF800000"/>
        </right>
        <top style="thin">
          <color rgb="FF800000"/>
        </top>
        <bottom style="thin">
          <color rgb="FF800000"/>
        </bottom>
        <vertical style="thin">
          <color rgb="FF800000"/>
        </vertical>
        <horizontal style="thin">
          <color rgb="FF800000"/>
        </horizontal>
      </border>
    </dxf>
    <dxf>
      <font>
        <b val="0"/>
        <i val="0"/>
        <strike val="0"/>
        <condense val="0"/>
        <extend val="0"/>
        <outline val="0"/>
        <shadow val="0"/>
        <u val="none"/>
        <vertAlign val="baseline"/>
        <sz val="10"/>
        <color auto="1"/>
        <name val="Calibri"/>
        <scheme val="minor"/>
      </font>
      <alignment vertical="bottom" textRotation="0" wrapText="1" justifyLastLine="0" shrinkToFit="0"/>
      <border diagonalUp="0" diagonalDown="0">
        <left/>
        <right style="thin">
          <color rgb="FF800000"/>
        </right>
        <top style="thin">
          <color rgb="FF800000"/>
        </top>
        <bottom style="thin">
          <color rgb="FF800000"/>
        </bottom>
        <vertical style="thin">
          <color rgb="FF800000"/>
        </vertical>
        <horizontal style="thin">
          <color rgb="FF800000"/>
        </horizontal>
      </border>
    </dxf>
    <dxf>
      <border>
        <top style="thin">
          <color rgb="FF800000"/>
        </top>
      </border>
    </dxf>
    <dxf>
      <border diagonalUp="0" diagonalDown="0">
        <left style="thin">
          <color rgb="FF800000"/>
        </left>
        <right style="thin">
          <color rgb="FF800000"/>
        </right>
        <top style="thin">
          <color rgb="FF800000"/>
        </top>
        <bottom style="thin">
          <color rgb="FF800000"/>
        </bottom>
      </border>
    </dxf>
    <dxf>
      <font>
        <strike val="0"/>
        <outline val="0"/>
        <shadow val="0"/>
        <u val="none"/>
        <vertAlign val="baseline"/>
        <sz val="10"/>
        <color auto="1"/>
        <name val="Calibri"/>
        <scheme val="minor"/>
      </font>
    </dxf>
    <dxf>
      <border>
        <bottom style="thin">
          <color rgb="FF800000"/>
        </bottom>
      </border>
    </dxf>
    <dxf>
      <font>
        <b val="0"/>
        <i val="0"/>
        <strike val="0"/>
        <condense val="0"/>
        <extend val="0"/>
        <outline val="0"/>
        <shadow val="0"/>
        <u val="none"/>
        <vertAlign val="baseline"/>
        <sz val="10"/>
        <color auto="1"/>
        <name val="Calibri"/>
        <scheme val="minor"/>
      </font>
      <fill>
        <patternFill patternType="solid">
          <fgColor indexed="64"/>
          <bgColor rgb="FFE65639"/>
        </patternFill>
      </fill>
      <alignment horizontal="general" vertical="top" textRotation="0" wrapText="1" justifyLastLine="0" shrinkToFit="0"/>
      <border diagonalUp="0" diagonalDown="0">
        <left style="thin">
          <color rgb="FF800000"/>
        </left>
        <right style="thin">
          <color rgb="FF800000"/>
        </right>
        <top/>
        <bottom/>
        <vertical style="thin">
          <color rgb="FF800000"/>
        </vertical>
        <horizontal style="thin">
          <color rgb="FF800000"/>
        </horizontal>
      </border>
    </dxf>
  </dxfs>
  <tableStyles count="0" defaultTableStyle="TableStyleMedium9" defaultPivotStyle="PivotStyleMedium4"/>
  <colors>
    <mruColors>
      <color rgb="FFE65639"/>
      <color rgb="FF302F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sz="1600"/>
            </a:pPr>
            <a:r>
              <a:rPr lang="ru-RU" sz="1200" b="0" i="1"/>
              <a:t>/Все собщения/</a:t>
            </a:r>
          </a:p>
        </c:rich>
      </c:tx>
      <c:layout>
        <c:manualLayout>
          <c:xMode val="edge"/>
          <c:yMode val="edge"/>
          <c:x val="2.0360180548319312E-2"/>
          <c:y val="3.3790918690601898E-2"/>
        </c:manualLayout>
      </c:layout>
      <c:overlay val="0"/>
    </c:title>
    <c:autoTitleDeleted val="0"/>
    <c:plotArea>
      <c:layout>
        <c:manualLayout>
          <c:layoutTarget val="inner"/>
          <c:xMode val="edge"/>
          <c:yMode val="edge"/>
          <c:x val="6.3768476308882396E-2"/>
          <c:y val="6.3436123348017598E-2"/>
          <c:w val="0.74794101889060605"/>
          <c:h val="0.86485774740712495"/>
        </c:manualLayout>
      </c:layout>
      <c:areaChart>
        <c:grouping val="stacked"/>
        <c:varyColors val="0"/>
        <c:ser>
          <c:idx val="0"/>
          <c:order val="0"/>
          <c:tx>
            <c:strRef>
              <c:f>All!$C$24</c:f>
              <c:strCache>
                <c:ptCount val="1"/>
                <c:pt idx="0">
                  <c:v>Все собщения</c:v>
                </c:pt>
              </c:strCache>
            </c:strRef>
          </c:tx>
          <c:spPr>
            <a:solidFill>
              <a:srgbClr val="E65639"/>
            </a:solidFill>
          </c:spPr>
          <c:dLbls>
            <c:dLbl>
              <c:idx val="0"/>
              <c:layout/>
              <c:spPr>
                <a:noFill/>
                <a:ln>
                  <a:noFill/>
                </a:ln>
                <a:effectLst/>
              </c:spPr>
              <c:txPr>
                <a:bodyPr rot="0" wrap="square" lIns="38100" tIns="19050" rIns="38100" bIns="19050" anchor="t" anchorCtr="0">
                  <a:noAutofit/>
                </a:bodyPr>
                <a:lstStyle/>
                <a:p>
                  <a:pPr>
                    <a:defRPr/>
                  </a:pPr>
                  <a:endParaRPr lang="ru-RU"/>
                </a:p>
              </c:txPr>
              <c:showLegendKey val="0"/>
              <c:showVal val="1"/>
              <c:showCatName val="0"/>
              <c:showSerName val="0"/>
              <c:showPercent val="0"/>
              <c:showBubbleSize val="0"/>
              <c:extLst>
                <c:ext xmlns:c15="http://schemas.microsoft.com/office/drawing/2012/chart" uri="{CE6537A1-D6FC-4f65-9D91-7224C49458BB}">
                  <c15:layout>
                    <c:manualLayout>
                      <c:w val="5.7894728423564114E-2"/>
                      <c:h val="0.39166235688331991"/>
                    </c:manualLayout>
                  </c15:layout>
                </c:ext>
                <c:ext xmlns:c16="http://schemas.microsoft.com/office/drawing/2014/chart" uri="{C3380CC4-5D6E-409C-BE32-E72D297353CC}">
                  <c16:uniqueId val="{00000000-AF48-4041-87A3-25ACB5337A11}"/>
                </c:ext>
              </c:extLst>
            </c:dLbl>
            <c:dLbl>
              <c:idx val="1"/>
              <c:layout/>
              <c:spPr>
                <a:noFill/>
                <a:ln>
                  <a:noFill/>
                </a:ln>
                <a:effectLst/>
              </c:spPr>
              <c:txPr>
                <a:bodyPr rot="0" wrap="square" lIns="38100" tIns="19050" rIns="38100" bIns="19050" anchor="t" anchorCtr="0">
                  <a:noAutofit/>
                </a:bodyPr>
                <a:lstStyle/>
                <a:p>
                  <a:pPr>
                    <a:defRPr/>
                  </a:pPr>
                  <a:endParaRPr lang="ru-RU"/>
                </a:p>
              </c:txPr>
              <c:showLegendKey val="0"/>
              <c:showVal val="1"/>
              <c:showCatName val="0"/>
              <c:showSerName val="0"/>
              <c:showPercent val="0"/>
              <c:showBubbleSize val="0"/>
              <c:extLst>
                <c:ext xmlns:c15="http://schemas.microsoft.com/office/drawing/2012/chart" uri="{CE6537A1-D6FC-4f65-9D91-7224C49458BB}">
                  <c15:layout>
                    <c:manualLayout>
                      <c:w val="5.7894728423564114E-2"/>
                      <c:h val="0.48096650009561898"/>
                    </c:manualLayout>
                  </c15:layout>
                </c:ext>
                <c:ext xmlns:c16="http://schemas.microsoft.com/office/drawing/2014/chart" uri="{C3380CC4-5D6E-409C-BE32-E72D297353CC}">
                  <c16:uniqueId val="{00000001-AF48-4041-87A3-25ACB5337A11}"/>
                </c:ext>
              </c:extLst>
            </c:dLbl>
            <c:dLbl>
              <c:idx val="2"/>
              <c:layout/>
              <c:spPr>
                <a:noFill/>
                <a:ln>
                  <a:noFill/>
                </a:ln>
                <a:effectLst/>
              </c:spPr>
              <c:txPr>
                <a:bodyPr rot="0" wrap="square" lIns="38100" tIns="19050" rIns="38100" bIns="19050" anchor="t" anchorCtr="0">
                  <a:noAutofit/>
                </a:bodyPr>
                <a:lstStyle/>
                <a:p>
                  <a:pPr>
                    <a:defRPr/>
                  </a:pPr>
                  <a:endParaRPr lang="ru-RU"/>
                </a:p>
              </c:txPr>
              <c:showLegendKey val="0"/>
              <c:showVal val="1"/>
              <c:showCatName val="0"/>
              <c:showSerName val="0"/>
              <c:showPercent val="0"/>
              <c:showBubbleSize val="0"/>
              <c:extLst>
                <c:ext xmlns:c15="http://schemas.microsoft.com/office/drawing/2012/chart" uri="{CE6537A1-D6FC-4f65-9D91-7224C49458BB}">
                  <c15:layout>
                    <c:manualLayout>
                      <c:w val="5.7894728423564114E-2"/>
                      <c:h val="0.634577488795949"/>
                    </c:manualLayout>
                  </c15:layout>
                </c:ext>
                <c:ext xmlns:c16="http://schemas.microsoft.com/office/drawing/2014/chart" uri="{C3380CC4-5D6E-409C-BE32-E72D297353CC}">
                  <c16:uniqueId val="{00000002-AF48-4041-87A3-25ACB5337A11}"/>
                </c:ext>
              </c:extLst>
            </c:dLbl>
            <c:dLbl>
              <c:idx val="3"/>
              <c:layout/>
              <c:spPr>
                <a:noFill/>
                <a:ln>
                  <a:noFill/>
                </a:ln>
                <a:effectLst/>
              </c:spPr>
              <c:txPr>
                <a:bodyPr rot="0" wrap="square" lIns="38100" tIns="19050" rIns="38100" bIns="19050" anchor="t" anchorCtr="0">
                  <a:noAutofit/>
                </a:bodyPr>
                <a:lstStyle/>
                <a:p>
                  <a:pPr>
                    <a:defRPr/>
                  </a:pPr>
                  <a:endParaRPr lang="ru-RU"/>
                </a:p>
              </c:txPr>
              <c:showLegendKey val="0"/>
              <c:showVal val="1"/>
              <c:showCatName val="0"/>
              <c:showSerName val="0"/>
              <c:showPercent val="0"/>
              <c:showBubbleSize val="0"/>
              <c:extLst>
                <c:ext xmlns:c15="http://schemas.microsoft.com/office/drawing/2012/chart" uri="{CE6537A1-D6FC-4f65-9D91-7224C49458BB}">
                  <c15:layout>
                    <c:manualLayout>
                      <c:w val="5.7894728423564114E-2"/>
                      <c:h val="0.68002028785472568"/>
                    </c:manualLayout>
                  </c15:layout>
                </c:ext>
                <c:ext xmlns:c16="http://schemas.microsoft.com/office/drawing/2014/chart" uri="{C3380CC4-5D6E-409C-BE32-E72D297353CC}">
                  <c16:uniqueId val="{00000003-AF48-4041-87A3-25ACB5337A11}"/>
                </c:ext>
              </c:extLst>
            </c:dLbl>
            <c:dLbl>
              <c:idx val="4"/>
              <c:layout/>
              <c:spPr>
                <a:noFill/>
                <a:ln>
                  <a:noFill/>
                </a:ln>
                <a:effectLst/>
              </c:spPr>
              <c:txPr>
                <a:bodyPr rot="0" wrap="square" lIns="38100" tIns="19050" rIns="38100" bIns="19050" anchor="t" anchorCtr="0">
                  <a:noAutofit/>
                </a:bodyPr>
                <a:lstStyle/>
                <a:p>
                  <a:pPr>
                    <a:defRPr/>
                  </a:pPr>
                  <a:endParaRPr lang="ru-RU"/>
                </a:p>
              </c:txPr>
              <c:showLegendKey val="0"/>
              <c:showVal val="1"/>
              <c:showCatName val="0"/>
              <c:showSerName val="0"/>
              <c:showPercent val="0"/>
              <c:showBubbleSize val="0"/>
              <c:extLst>
                <c:ext xmlns:c15="http://schemas.microsoft.com/office/drawing/2012/chart" uri="{CE6537A1-D6FC-4f65-9D91-7224C49458BB}">
                  <c15:layout>
                    <c:manualLayout>
                      <c:w val="5.7894728423564114E-2"/>
                      <c:h val="0.8740406921151751"/>
                    </c:manualLayout>
                  </c15:layout>
                </c:ext>
                <c:ext xmlns:c16="http://schemas.microsoft.com/office/drawing/2014/chart" uri="{C3380CC4-5D6E-409C-BE32-E72D297353CC}">
                  <c16:uniqueId val="{00000004-AF48-4041-87A3-25ACB5337A11}"/>
                </c:ext>
              </c:extLst>
            </c:dLbl>
            <c:spPr>
              <a:noFill/>
              <a:ln>
                <a:noFill/>
              </a:ln>
              <a:effectLst/>
            </c:spPr>
            <c:txPr>
              <a:bodyPr rot="0" wrap="square" lIns="38100" tIns="19050" rIns="38100" bIns="19050" anchor="t" anchorCtr="0">
                <a:spAutoFit/>
              </a:bodyPr>
              <a:lstStyle/>
              <a:p>
                <a:pP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All!$B$25:$B$29</c:f>
              <c:strCache>
                <c:ptCount val="5"/>
                <c:pt idx="0">
                  <c:v>2013</c:v>
                </c:pt>
                <c:pt idx="1">
                  <c:v>2014</c:v>
                </c:pt>
                <c:pt idx="2">
                  <c:v>2015</c:v>
                </c:pt>
                <c:pt idx="3">
                  <c:v>2016</c:v>
                </c:pt>
                <c:pt idx="4">
                  <c:v>2017</c:v>
                </c:pt>
              </c:strCache>
            </c:strRef>
          </c:cat>
          <c:val>
            <c:numRef>
              <c:f>All!$C$25:$C$29</c:f>
              <c:numCache>
                <c:formatCode>0</c:formatCode>
                <c:ptCount val="5"/>
                <c:pt idx="0">
                  <c:v>10837</c:v>
                </c:pt>
                <c:pt idx="1">
                  <c:v>14726</c:v>
                </c:pt>
                <c:pt idx="2">
                  <c:v>22430</c:v>
                </c:pt>
                <c:pt idx="3">
                  <c:v>23984</c:v>
                </c:pt>
                <c:pt idx="4">
                  <c:v>35176</c:v>
                </c:pt>
              </c:numCache>
            </c:numRef>
          </c:val>
          <c:extLst>
            <c:ext xmlns:c16="http://schemas.microsoft.com/office/drawing/2014/chart" uri="{C3380CC4-5D6E-409C-BE32-E72D297353CC}">
              <c16:uniqueId val="{00000000-FBE7-4061-8611-E10757BF1131}"/>
            </c:ext>
          </c:extLst>
        </c:ser>
        <c:dLbls>
          <c:showLegendKey val="0"/>
          <c:showVal val="0"/>
          <c:showCatName val="0"/>
          <c:showSerName val="0"/>
          <c:showPercent val="0"/>
          <c:showBubbleSize val="0"/>
        </c:dLbls>
        <c:axId val="517552640"/>
        <c:axId val="517557736"/>
      </c:areaChart>
      <c:catAx>
        <c:axId val="517552640"/>
        <c:scaling>
          <c:orientation val="minMax"/>
        </c:scaling>
        <c:delete val="0"/>
        <c:axPos val="b"/>
        <c:numFmt formatCode="\О\с\н\о\в\н\о\й" sourceLinked="0"/>
        <c:majorTickMark val="out"/>
        <c:minorTickMark val="none"/>
        <c:tickLblPos val="nextTo"/>
        <c:crossAx val="517557736"/>
        <c:crosses val="autoZero"/>
        <c:auto val="1"/>
        <c:lblAlgn val="ctr"/>
        <c:lblOffset val="100"/>
        <c:noMultiLvlLbl val="0"/>
      </c:catAx>
      <c:valAx>
        <c:axId val="517557736"/>
        <c:scaling>
          <c:orientation val="minMax"/>
        </c:scaling>
        <c:delete val="1"/>
        <c:axPos val="l"/>
        <c:numFmt formatCode="0" sourceLinked="1"/>
        <c:majorTickMark val="out"/>
        <c:minorTickMark val="none"/>
        <c:tickLblPos val="nextTo"/>
        <c:crossAx val="517552640"/>
        <c:crosses val="autoZero"/>
        <c:crossBetween val="midCat"/>
      </c:valAx>
    </c:plotArea>
    <c:plotVisOnly val="1"/>
    <c:dispBlanksAs val="zero"/>
    <c:showDLblsOverMax val="0"/>
  </c:chart>
  <c:spPr>
    <a:ln>
      <a:noFill/>
    </a:ln>
  </c:sp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'4-24'!$B$23:$B$27</c:f>
              <c:strCache>
                <c:ptCount val="5"/>
                <c:pt idx="0">
                  <c:v>2013</c:v>
                </c:pt>
                <c:pt idx="1">
                  <c:v>2014</c:v>
                </c:pt>
                <c:pt idx="2">
                  <c:v>2015</c:v>
                </c:pt>
                <c:pt idx="3">
                  <c:v>2016</c:v>
                </c:pt>
                <c:pt idx="4">
                  <c:v>2017</c:v>
                </c:pt>
              </c:strCache>
            </c:strRef>
          </c:cat>
          <c:val>
            <c:numRef>
              <c:f>'4-24'!$C$23:$C$27</c:f>
              <c:numCache>
                <c:formatCode>General</c:formatCode>
                <c:ptCount val="5"/>
                <c:pt idx="0">
                  <c:v>343</c:v>
                </c:pt>
                <c:pt idx="1">
                  <c:v>389</c:v>
                </c:pt>
                <c:pt idx="2">
                  <c:v>507</c:v>
                </c:pt>
                <c:pt idx="3">
                  <c:v>691</c:v>
                </c:pt>
                <c:pt idx="4">
                  <c:v>701</c:v>
                </c:pt>
              </c:numCache>
            </c:numRef>
          </c:val>
          <c:extLst>
            <c:ext xmlns:c16="http://schemas.microsoft.com/office/drawing/2014/chart" uri="{C3380CC4-5D6E-409C-BE32-E72D297353CC}">
              <c16:uniqueId val="{00000000-5AA3-4F40-B9DE-5BC49E27421B}"/>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'4-24'!$B$23:$B$27</c:f>
              <c:strCache>
                <c:ptCount val="5"/>
                <c:pt idx="0">
                  <c:v>2013</c:v>
                </c:pt>
                <c:pt idx="1">
                  <c:v>2014</c:v>
                </c:pt>
                <c:pt idx="2">
                  <c:v>2015</c:v>
                </c:pt>
                <c:pt idx="3">
                  <c:v>2016</c:v>
                </c:pt>
                <c:pt idx="4">
                  <c:v>2017</c:v>
                </c:pt>
              </c:strCache>
            </c:strRef>
          </c:cat>
          <c:val>
            <c:numRef>
              <c:f>'4-24'!$D$23:$D$27</c:f>
              <c:numCache>
                <c:formatCode>General</c:formatCode>
                <c:ptCount val="5"/>
                <c:pt idx="0">
                  <c:v>252</c:v>
                </c:pt>
                <c:pt idx="1">
                  <c:v>236</c:v>
                </c:pt>
                <c:pt idx="2">
                  <c:v>274</c:v>
                </c:pt>
                <c:pt idx="3">
                  <c:v>395</c:v>
                </c:pt>
                <c:pt idx="4">
                  <c:v>524</c:v>
                </c:pt>
              </c:numCache>
            </c:numRef>
          </c:val>
          <c:extLst>
            <c:ext xmlns:c16="http://schemas.microsoft.com/office/drawing/2014/chart" uri="{C3380CC4-5D6E-409C-BE32-E72D297353CC}">
              <c16:uniqueId val="{00000001-5AA3-4F40-B9DE-5BC49E27421B}"/>
            </c:ext>
          </c:extLst>
        </c:ser>
        <c:dLbls>
          <c:showLegendKey val="0"/>
          <c:showVal val="0"/>
          <c:showCatName val="0"/>
          <c:showSerName val="0"/>
          <c:showPercent val="0"/>
          <c:showBubbleSize val="0"/>
        </c:dLbls>
        <c:axId val="517564792"/>
        <c:axId val="517565184"/>
      </c:areaChart>
      <c:catAx>
        <c:axId val="517564792"/>
        <c:scaling>
          <c:orientation val="minMax"/>
        </c:scaling>
        <c:delete val="0"/>
        <c:axPos val="b"/>
        <c:numFmt formatCode="General" sourceLinked="1"/>
        <c:majorTickMark val="out"/>
        <c:minorTickMark val="none"/>
        <c:tickLblPos val="low"/>
        <c:crossAx val="517565184"/>
        <c:crosses val="autoZero"/>
        <c:auto val="0"/>
        <c:lblAlgn val="ctr"/>
        <c:lblOffset val="100"/>
        <c:tickLblSkip val="1"/>
        <c:noMultiLvlLbl val="0"/>
      </c:catAx>
      <c:valAx>
        <c:axId val="517565184"/>
        <c:scaling>
          <c:orientation val="minMax"/>
        </c:scaling>
        <c:delete val="0"/>
        <c:axPos val="l"/>
        <c:numFmt formatCode="General" sourceLinked="1"/>
        <c:majorTickMark val="in"/>
        <c:minorTickMark val="none"/>
        <c:tickLblPos val="nextTo"/>
        <c:crossAx val="517564792"/>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'5-24'!$B$23:$B$27</c:f>
              <c:strCache>
                <c:ptCount val="5"/>
                <c:pt idx="0">
                  <c:v>2013</c:v>
                </c:pt>
                <c:pt idx="1">
                  <c:v>2014</c:v>
                </c:pt>
                <c:pt idx="2">
                  <c:v>2015</c:v>
                </c:pt>
                <c:pt idx="3">
                  <c:v>2016</c:v>
                </c:pt>
                <c:pt idx="4">
                  <c:v>2017</c:v>
                </c:pt>
              </c:strCache>
            </c:strRef>
          </c:cat>
          <c:val>
            <c:numRef>
              <c:f>'5-24'!$C$23:$C$27</c:f>
              <c:numCache>
                <c:formatCode>General</c:formatCode>
                <c:ptCount val="5"/>
                <c:pt idx="0">
                  <c:v>48</c:v>
                </c:pt>
                <c:pt idx="1">
                  <c:v>135</c:v>
                </c:pt>
                <c:pt idx="2">
                  <c:v>54</c:v>
                </c:pt>
                <c:pt idx="3">
                  <c:v>92</c:v>
                </c:pt>
                <c:pt idx="4">
                  <c:v>181</c:v>
                </c:pt>
              </c:numCache>
            </c:numRef>
          </c:val>
          <c:extLst>
            <c:ext xmlns:c16="http://schemas.microsoft.com/office/drawing/2014/chart" uri="{C3380CC4-5D6E-409C-BE32-E72D297353CC}">
              <c16:uniqueId val="{00000000-9C49-42A3-BEE3-9ACB461CD56E}"/>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'5-24'!$B$23:$B$27</c:f>
              <c:strCache>
                <c:ptCount val="5"/>
                <c:pt idx="0">
                  <c:v>2013</c:v>
                </c:pt>
                <c:pt idx="1">
                  <c:v>2014</c:v>
                </c:pt>
                <c:pt idx="2">
                  <c:v>2015</c:v>
                </c:pt>
                <c:pt idx="3">
                  <c:v>2016</c:v>
                </c:pt>
                <c:pt idx="4">
                  <c:v>2017</c:v>
                </c:pt>
              </c:strCache>
            </c:strRef>
          </c:cat>
          <c:val>
            <c:numRef>
              <c:f>'5-24'!$D$23:$D$27</c:f>
              <c:numCache>
                <c:formatCode>General</c:formatCode>
                <c:ptCount val="5"/>
                <c:pt idx="0">
                  <c:v>32</c:v>
                </c:pt>
                <c:pt idx="1">
                  <c:v>100</c:v>
                </c:pt>
                <c:pt idx="2">
                  <c:v>40</c:v>
                </c:pt>
                <c:pt idx="3">
                  <c:v>44</c:v>
                </c:pt>
                <c:pt idx="4">
                  <c:v>195</c:v>
                </c:pt>
              </c:numCache>
            </c:numRef>
          </c:val>
          <c:extLst>
            <c:ext xmlns:c16="http://schemas.microsoft.com/office/drawing/2014/chart" uri="{C3380CC4-5D6E-409C-BE32-E72D297353CC}">
              <c16:uniqueId val="{00000001-9C49-42A3-BEE3-9ACB461CD56E}"/>
            </c:ext>
          </c:extLst>
        </c:ser>
        <c:dLbls>
          <c:showLegendKey val="0"/>
          <c:showVal val="0"/>
          <c:showCatName val="0"/>
          <c:showSerName val="0"/>
          <c:showPercent val="0"/>
          <c:showBubbleSize val="0"/>
        </c:dLbls>
        <c:axId val="517565968"/>
        <c:axId val="515505632"/>
      </c:areaChart>
      <c:catAx>
        <c:axId val="517565968"/>
        <c:scaling>
          <c:orientation val="minMax"/>
        </c:scaling>
        <c:delete val="0"/>
        <c:axPos val="b"/>
        <c:numFmt formatCode="General" sourceLinked="1"/>
        <c:majorTickMark val="out"/>
        <c:minorTickMark val="none"/>
        <c:tickLblPos val="low"/>
        <c:crossAx val="515505632"/>
        <c:crosses val="autoZero"/>
        <c:auto val="0"/>
        <c:lblAlgn val="ctr"/>
        <c:lblOffset val="100"/>
        <c:tickLblSkip val="1"/>
        <c:noMultiLvlLbl val="0"/>
      </c:catAx>
      <c:valAx>
        <c:axId val="515505632"/>
        <c:scaling>
          <c:orientation val="minMax"/>
        </c:scaling>
        <c:delete val="0"/>
        <c:axPos val="l"/>
        <c:numFmt formatCode="General" sourceLinked="1"/>
        <c:majorTickMark val="in"/>
        <c:minorTickMark val="none"/>
        <c:tickLblPos val="nextTo"/>
        <c:crossAx val="517565968"/>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'6-24'!$B$23:$B$27</c:f>
              <c:strCache>
                <c:ptCount val="5"/>
                <c:pt idx="0">
                  <c:v>2013</c:v>
                </c:pt>
                <c:pt idx="1">
                  <c:v>2014</c:v>
                </c:pt>
                <c:pt idx="2">
                  <c:v>2015</c:v>
                </c:pt>
                <c:pt idx="3">
                  <c:v>2016</c:v>
                </c:pt>
                <c:pt idx="4">
                  <c:v>2017</c:v>
                </c:pt>
              </c:strCache>
            </c:strRef>
          </c:cat>
          <c:val>
            <c:numRef>
              <c:f>'6-24'!$C$23:$C$27</c:f>
              <c:numCache>
                <c:formatCode>General</c:formatCode>
                <c:ptCount val="5"/>
                <c:pt idx="0">
                  <c:v>187</c:v>
                </c:pt>
                <c:pt idx="1">
                  <c:v>235</c:v>
                </c:pt>
                <c:pt idx="2">
                  <c:v>258</c:v>
                </c:pt>
                <c:pt idx="3">
                  <c:v>478</c:v>
                </c:pt>
                <c:pt idx="4">
                  <c:v>359</c:v>
                </c:pt>
              </c:numCache>
            </c:numRef>
          </c:val>
          <c:extLst>
            <c:ext xmlns:c16="http://schemas.microsoft.com/office/drawing/2014/chart" uri="{C3380CC4-5D6E-409C-BE32-E72D297353CC}">
              <c16:uniqueId val="{00000000-48D6-408F-9D4C-15664E273DAF}"/>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'6-24'!$B$23:$B$27</c:f>
              <c:strCache>
                <c:ptCount val="5"/>
                <c:pt idx="0">
                  <c:v>2013</c:v>
                </c:pt>
                <c:pt idx="1">
                  <c:v>2014</c:v>
                </c:pt>
                <c:pt idx="2">
                  <c:v>2015</c:v>
                </c:pt>
                <c:pt idx="3">
                  <c:v>2016</c:v>
                </c:pt>
                <c:pt idx="4">
                  <c:v>2017</c:v>
                </c:pt>
              </c:strCache>
            </c:strRef>
          </c:cat>
          <c:val>
            <c:numRef>
              <c:f>'6-24'!$D$23:$D$27</c:f>
              <c:numCache>
                <c:formatCode>General</c:formatCode>
                <c:ptCount val="5"/>
                <c:pt idx="0">
                  <c:v>73</c:v>
                </c:pt>
                <c:pt idx="1">
                  <c:v>81</c:v>
                </c:pt>
                <c:pt idx="2">
                  <c:v>83</c:v>
                </c:pt>
                <c:pt idx="3">
                  <c:v>309</c:v>
                </c:pt>
                <c:pt idx="4">
                  <c:v>262</c:v>
                </c:pt>
              </c:numCache>
            </c:numRef>
          </c:val>
          <c:extLst>
            <c:ext xmlns:c16="http://schemas.microsoft.com/office/drawing/2014/chart" uri="{C3380CC4-5D6E-409C-BE32-E72D297353CC}">
              <c16:uniqueId val="{00000001-48D6-408F-9D4C-15664E273DAF}"/>
            </c:ext>
          </c:extLst>
        </c:ser>
        <c:dLbls>
          <c:showLegendKey val="0"/>
          <c:showVal val="0"/>
          <c:showCatName val="0"/>
          <c:showSerName val="0"/>
          <c:showPercent val="0"/>
          <c:showBubbleSize val="0"/>
        </c:dLbls>
        <c:axId val="515502496"/>
        <c:axId val="515503280"/>
      </c:areaChart>
      <c:catAx>
        <c:axId val="515502496"/>
        <c:scaling>
          <c:orientation val="minMax"/>
        </c:scaling>
        <c:delete val="0"/>
        <c:axPos val="b"/>
        <c:numFmt formatCode="General" sourceLinked="1"/>
        <c:majorTickMark val="out"/>
        <c:minorTickMark val="none"/>
        <c:tickLblPos val="low"/>
        <c:crossAx val="515503280"/>
        <c:crosses val="autoZero"/>
        <c:auto val="0"/>
        <c:lblAlgn val="ctr"/>
        <c:lblOffset val="100"/>
        <c:tickLblSkip val="1"/>
        <c:noMultiLvlLbl val="0"/>
      </c:catAx>
      <c:valAx>
        <c:axId val="515503280"/>
        <c:scaling>
          <c:orientation val="minMax"/>
        </c:scaling>
        <c:delete val="0"/>
        <c:axPos val="l"/>
        <c:numFmt formatCode="General" sourceLinked="1"/>
        <c:majorTickMark val="in"/>
        <c:minorTickMark val="none"/>
        <c:tickLblPos val="nextTo"/>
        <c:crossAx val="515502496"/>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'7-24'!$B$23:$B$27</c:f>
              <c:strCache>
                <c:ptCount val="5"/>
                <c:pt idx="0">
                  <c:v>2013</c:v>
                </c:pt>
                <c:pt idx="1">
                  <c:v>2014</c:v>
                </c:pt>
                <c:pt idx="2">
                  <c:v>2015</c:v>
                </c:pt>
                <c:pt idx="3">
                  <c:v>2016</c:v>
                </c:pt>
                <c:pt idx="4">
                  <c:v>2017</c:v>
                </c:pt>
              </c:strCache>
            </c:strRef>
          </c:cat>
          <c:val>
            <c:numRef>
              <c:f>'7-24'!$C$23:$C$27</c:f>
              <c:numCache>
                <c:formatCode>General</c:formatCode>
                <c:ptCount val="5"/>
                <c:pt idx="0">
                  <c:v>35</c:v>
                </c:pt>
                <c:pt idx="1">
                  <c:v>39</c:v>
                </c:pt>
                <c:pt idx="2">
                  <c:v>56</c:v>
                </c:pt>
                <c:pt idx="3">
                  <c:v>54</c:v>
                </c:pt>
                <c:pt idx="4">
                  <c:v>112</c:v>
                </c:pt>
              </c:numCache>
            </c:numRef>
          </c:val>
          <c:extLst>
            <c:ext xmlns:c16="http://schemas.microsoft.com/office/drawing/2014/chart" uri="{C3380CC4-5D6E-409C-BE32-E72D297353CC}">
              <c16:uniqueId val="{00000000-2F63-4C13-8CDA-EDAE247B5DCC}"/>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'7-24'!$B$23:$B$27</c:f>
              <c:strCache>
                <c:ptCount val="5"/>
                <c:pt idx="0">
                  <c:v>2013</c:v>
                </c:pt>
                <c:pt idx="1">
                  <c:v>2014</c:v>
                </c:pt>
                <c:pt idx="2">
                  <c:v>2015</c:v>
                </c:pt>
                <c:pt idx="3">
                  <c:v>2016</c:v>
                </c:pt>
                <c:pt idx="4">
                  <c:v>2017</c:v>
                </c:pt>
              </c:strCache>
            </c:strRef>
          </c:cat>
          <c:val>
            <c:numRef>
              <c:f>'7-24'!$D$23:$D$27</c:f>
              <c:numCache>
                <c:formatCode>General</c:formatCode>
                <c:ptCount val="5"/>
                <c:pt idx="0">
                  <c:v>21</c:v>
                </c:pt>
                <c:pt idx="1">
                  <c:v>15</c:v>
                </c:pt>
                <c:pt idx="2">
                  <c:v>31</c:v>
                </c:pt>
                <c:pt idx="3">
                  <c:v>34</c:v>
                </c:pt>
                <c:pt idx="4">
                  <c:v>86</c:v>
                </c:pt>
              </c:numCache>
            </c:numRef>
          </c:val>
          <c:extLst>
            <c:ext xmlns:c16="http://schemas.microsoft.com/office/drawing/2014/chart" uri="{C3380CC4-5D6E-409C-BE32-E72D297353CC}">
              <c16:uniqueId val="{00000001-2F63-4C13-8CDA-EDAE247B5DCC}"/>
            </c:ext>
          </c:extLst>
        </c:ser>
        <c:dLbls>
          <c:showLegendKey val="0"/>
          <c:showVal val="0"/>
          <c:showCatName val="0"/>
          <c:showSerName val="0"/>
          <c:showPercent val="0"/>
          <c:showBubbleSize val="0"/>
        </c:dLbls>
        <c:axId val="515504064"/>
        <c:axId val="515504456"/>
      </c:areaChart>
      <c:catAx>
        <c:axId val="515504064"/>
        <c:scaling>
          <c:orientation val="minMax"/>
        </c:scaling>
        <c:delete val="0"/>
        <c:axPos val="b"/>
        <c:numFmt formatCode="General" sourceLinked="1"/>
        <c:majorTickMark val="out"/>
        <c:minorTickMark val="none"/>
        <c:tickLblPos val="low"/>
        <c:crossAx val="515504456"/>
        <c:crosses val="autoZero"/>
        <c:auto val="0"/>
        <c:lblAlgn val="ctr"/>
        <c:lblOffset val="100"/>
        <c:tickLblSkip val="1"/>
        <c:noMultiLvlLbl val="0"/>
      </c:catAx>
      <c:valAx>
        <c:axId val="515504456"/>
        <c:scaling>
          <c:orientation val="minMax"/>
        </c:scaling>
        <c:delete val="0"/>
        <c:axPos val="l"/>
        <c:numFmt formatCode="General" sourceLinked="1"/>
        <c:majorTickMark val="in"/>
        <c:minorTickMark val="none"/>
        <c:tickLblPos val="nextTo"/>
        <c:crossAx val="51550406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'8-24'!$B$23:$B$27</c:f>
              <c:strCache>
                <c:ptCount val="5"/>
                <c:pt idx="0">
                  <c:v>2013</c:v>
                </c:pt>
                <c:pt idx="1">
                  <c:v>2014</c:v>
                </c:pt>
                <c:pt idx="2">
                  <c:v>2015</c:v>
                </c:pt>
                <c:pt idx="3">
                  <c:v>2016</c:v>
                </c:pt>
                <c:pt idx="4">
                  <c:v>2017</c:v>
                </c:pt>
              </c:strCache>
            </c:strRef>
          </c:cat>
          <c:val>
            <c:numRef>
              <c:f>'8-24'!$C$23:$C$27</c:f>
              <c:numCache>
                <c:formatCode>General</c:formatCode>
                <c:ptCount val="5"/>
                <c:pt idx="0">
                  <c:v>88</c:v>
                </c:pt>
                <c:pt idx="1">
                  <c:v>118</c:v>
                </c:pt>
                <c:pt idx="2">
                  <c:v>98</c:v>
                </c:pt>
                <c:pt idx="3">
                  <c:v>118</c:v>
                </c:pt>
                <c:pt idx="4">
                  <c:v>284</c:v>
                </c:pt>
              </c:numCache>
            </c:numRef>
          </c:val>
          <c:extLst>
            <c:ext xmlns:c16="http://schemas.microsoft.com/office/drawing/2014/chart" uri="{C3380CC4-5D6E-409C-BE32-E72D297353CC}">
              <c16:uniqueId val="{00000000-D734-4D0A-90EC-C2FF10178CA7}"/>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'8-24'!$B$23:$B$27</c:f>
              <c:strCache>
                <c:ptCount val="5"/>
                <c:pt idx="0">
                  <c:v>2013</c:v>
                </c:pt>
                <c:pt idx="1">
                  <c:v>2014</c:v>
                </c:pt>
                <c:pt idx="2">
                  <c:v>2015</c:v>
                </c:pt>
                <c:pt idx="3">
                  <c:v>2016</c:v>
                </c:pt>
                <c:pt idx="4">
                  <c:v>2017</c:v>
                </c:pt>
              </c:strCache>
            </c:strRef>
          </c:cat>
          <c:val>
            <c:numRef>
              <c:f>'8-24'!$D$23:$D$27</c:f>
              <c:numCache>
                <c:formatCode>General</c:formatCode>
                <c:ptCount val="5"/>
                <c:pt idx="0">
                  <c:v>43</c:v>
                </c:pt>
                <c:pt idx="1">
                  <c:v>89</c:v>
                </c:pt>
                <c:pt idx="2">
                  <c:v>74</c:v>
                </c:pt>
                <c:pt idx="3">
                  <c:v>132</c:v>
                </c:pt>
                <c:pt idx="4">
                  <c:v>297</c:v>
                </c:pt>
              </c:numCache>
            </c:numRef>
          </c:val>
          <c:extLst>
            <c:ext xmlns:c16="http://schemas.microsoft.com/office/drawing/2014/chart" uri="{C3380CC4-5D6E-409C-BE32-E72D297353CC}">
              <c16:uniqueId val="{00000001-D734-4D0A-90EC-C2FF10178CA7}"/>
            </c:ext>
          </c:extLst>
        </c:ser>
        <c:dLbls>
          <c:showLegendKey val="0"/>
          <c:showVal val="0"/>
          <c:showCatName val="0"/>
          <c:showSerName val="0"/>
          <c:showPercent val="0"/>
          <c:showBubbleSize val="0"/>
        </c:dLbls>
        <c:axId val="515493088"/>
        <c:axId val="515497400"/>
      </c:areaChart>
      <c:catAx>
        <c:axId val="515493088"/>
        <c:scaling>
          <c:orientation val="minMax"/>
        </c:scaling>
        <c:delete val="0"/>
        <c:axPos val="b"/>
        <c:numFmt formatCode="General" sourceLinked="1"/>
        <c:majorTickMark val="out"/>
        <c:minorTickMark val="none"/>
        <c:tickLblPos val="low"/>
        <c:crossAx val="515497400"/>
        <c:crosses val="autoZero"/>
        <c:auto val="0"/>
        <c:lblAlgn val="ctr"/>
        <c:lblOffset val="100"/>
        <c:tickLblSkip val="1"/>
        <c:noMultiLvlLbl val="0"/>
      </c:catAx>
      <c:valAx>
        <c:axId val="515497400"/>
        <c:scaling>
          <c:orientation val="minMax"/>
        </c:scaling>
        <c:delete val="0"/>
        <c:axPos val="l"/>
        <c:numFmt formatCode="General" sourceLinked="1"/>
        <c:majorTickMark val="in"/>
        <c:minorTickMark val="none"/>
        <c:tickLblPos val="nextTo"/>
        <c:crossAx val="515493088"/>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'9-24'!$B$23:$B$27</c:f>
              <c:strCache>
                <c:ptCount val="5"/>
                <c:pt idx="0">
                  <c:v>2013</c:v>
                </c:pt>
                <c:pt idx="1">
                  <c:v>2014</c:v>
                </c:pt>
                <c:pt idx="2">
                  <c:v>2015</c:v>
                </c:pt>
                <c:pt idx="3">
                  <c:v>2016</c:v>
                </c:pt>
                <c:pt idx="4">
                  <c:v>2017</c:v>
                </c:pt>
              </c:strCache>
            </c:strRef>
          </c:cat>
          <c:val>
            <c:numRef>
              <c:f>'9-24'!$C$23:$C$27</c:f>
              <c:numCache>
                <c:formatCode>General</c:formatCode>
                <c:ptCount val="5"/>
                <c:pt idx="0">
                  <c:v>303</c:v>
                </c:pt>
                <c:pt idx="1">
                  <c:v>433</c:v>
                </c:pt>
                <c:pt idx="2">
                  <c:v>534</c:v>
                </c:pt>
                <c:pt idx="3">
                  <c:v>499</c:v>
                </c:pt>
                <c:pt idx="4">
                  <c:v>670</c:v>
                </c:pt>
              </c:numCache>
            </c:numRef>
          </c:val>
          <c:extLst>
            <c:ext xmlns:c16="http://schemas.microsoft.com/office/drawing/2014/chart" uri="{C3380CC4-5D6E-409C-BE32-E72D297353CC}">
              <c16:uniqueId val="{00000000-C3F1-499E-A172-B6043BC1E61E}"/>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'9-24'!$B$23:$B$27</c:f>
              <c:strCache>
                <c:ptCount val="5"/>
                <c:pt idx="0">
                  <c:v>2013</c:v>
                </c:pt>
                <c:pt idx="1">
                  <c:v>2014</c:v>
                </c:pt>
                <c:pt idx="2">
                  <c:v>2015</c:v>
                </c:pt>
                <c:pt idx="3">
                  <c:v>2016</c:v>
                </c:pt>
                <c:pt idx="4">
                  <c:v>2017</c:v>
                </c:pt>
              </c:strCache>
            </c:strRef>
          </c:cat>
          <c:val>
            <c:numRef>
              <c:f>'9-24'!$D$23:$D$27</c:f>
              <c:numCache>
                <c:formatCode>General</c:formatCode>
                <c:ptCount val="5"/>
                <c:pt idx="0">
                  <c:v>109</c:v>
                </c:pt>
                <c:pt idx="1">
                  <c:v>244</c:v>
                </c:pt>
                <c:pt idx="2">
                  <c:v>259</c:v>
                </c:pt>
                <c:pt idx="3">
                  <c:v>283</c:v>
                </c:pt>
                <c:pt idx="4">
                  <c:v>431</c:v>
                </c:pt>
              </c:numCache>
            </c:numRef>
          </c:val>
          <c:extLst>
            <c:ext xmlns:c16="http://schemas.microsoft.com/office/drawing/2014/chart" uri="{C3380CC4-5D6E-409C-BE32-E72D297353CC}">
              <c16:uniqueId val="{00000001-C3F1-499E-A172-B6043BC1E61E}"/>
            </c:ext>
          </c:extLst>
        </c:ser>
        <c:dLbls>
          <c:showLegendKey val="0"/>
          <c:showVal val="0"/>
          <c:showCatName val="0"/>
          <c:showSerName val="0"/>
          <c:showPercent val="0"/>
          <c:showBubbleSize val="0"/>
        </c:dLbls>
        <c:axId val="515495440"/>
        <c:axId val="515494264"/>
      </c:areaChart>
      <c:catAx>
        <c:axId val="515495440"/>
        <c:scaling>
          <c:orientation val="minMax"/>
        </c:scaling>
        <c:delete val="0"/>
        <c:axPos val="b"/>
        <c:numFmt formatCode="General" sourceLinked="1"/>
        <c:majorTickMark val="out"/>
        <c:minorTickMark val="none"/>
        <c:tickLblPos val="low"/>
        <c:crossAx val="515494264"/>
        <c:crosses val="autoZero"/>
        <c:auto val="0"/>
        <c:lblAlgn val="ctr"/>
        <c:lblOffset val="100"/>
        <c:tickLblSkip val="1"/>
        <c:noMultiLvlLbl val="0"/>
      </c:catAx>
      <c:valAx>
        <c:axId val="515494264"/>
        <c:scaling>
          <c:orientation val="minMax"/>
        </c:scaling>
        <c:delete val="0"/>
        <c:axPos val="l"/>
        <c:numFmt formatCode="General" sourceLinked="1"/>
        <c:majorTickMark val="in"/>
        <c:minorTickMark val="none"/>
        <c:tickLblPos val="nextTo"/>
        <c:crossAx val="515495440"/>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'10-24'!$B$23:$B$27</c:f>
              <c:strCache>
                <c:ptCount val="5"/>
                <c:pt idx="0">
                  <c:v>2013</c:v>
                </c:pt>
                <c:pt idx="1">
                  <c:v>2014</c:v>
                </c:pt>
                <c:pt idx="2">
                  <c:v>2015</c:v>
                </c:pt>
                <c:pt idx="3">
                  <c:v>2016</c:v>
                </c:pt>
                <c:pt idx="4">
                  <c:v>2017</c:v>
                </c:pt>
              </c:strCache>
            </c:strRef>
          </c:cat>
          <c:val>
            <c:numRef>
              <c:f>'10-24'!$C$23:$C$27</c:f>
              <c:numCache>
                <c:formatCode>General</c:formatCode>
                <c:ptCount val="5"/>
                <c:pt idx="0">
                  <c:v>17</c:v>
                </c:pt>
                <c:pt idx="1">
                  <c:v>10</c:v>
                </c:pt>
                <c:pt idx="2">
                  <c:v>14</c:v>
                </c:pt>
                <c:pt idx="3">
                  <c:v>25</c:v>
                </c:pt>
                <c:pt idx="4">
                  <c:v>52</c:v>
                </c:pt>
              </c:numCache>
            </c:numRef>
          </c:val>
          <c:extLst>
            <c:ext xmlns:c16="http://schemas.microsoft.com/office/drawing/2014/chart" uri="{C3380CC4-5D6E-409C-BE32-E72D297353CC}">
              <c16:uniqueId val="{00000000-11EC-4AA1-8BD5-D7E09D385677}"/>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'10-24'!$B$23:$B$27</c:f>
              <c:strCache>
                <c:ptCount val="5"/>
                <c:pt idx="0">
                  <c:v>2013</c:v>
                </c:pt>
                <c:pt idx="1">
                  <c:v>2014</c:v>
                </c:pt>
                <c:pt idx="2">
                  <c:v>2015</c:v>
                </c:pt>
                <c:pt idx="3">
                  <c:v>2016</c:v>
                </c:pt>
                <c:pt idx="4">
                  <c:v>2017</c:v>
                </c:pt>
              </c:strCache>
            </c:strRef>
          </c:cat>
          <c:val>
            <c:numRef>
              <c:f>'10-24'!$D$23:$D$27</c:f>
              <c:numCache>
                <c:formatCode>General</c:formatCode>
                <c:ptCount val="5"/>
                <c:pt idx="0">
                  <c:v>12</c:v>
                </c:pt>
                <c:pt idx="1">
                  <c:v>23</c:v>
                </c:pt>
                <c:pt idx="2">
                  <c:v>8</c:v>
                </c:pt>
                <c:pt idx="3">
                  <c:v>25</c:v>
                </c:pt>
                <c:pt idx="4">
                  <c:v>45</c:v>
                </c:pt>
              </c:numCache>
            </c:numRef>
          </c:val>
          <c:extLst>
            <c:ext xmlns:c16="http://schemas.microsoft.com/office/drawing/2014/chart" uri="{C3380CC4-5D6E-409C-BE32-E72D297353CC}">
              <c16:uniqueId val="{00000001-11EC-4AA1-8BD5-D7E09D385677}"/>
            </c:ext>
          </c:extLst>
        </c:ser>
        <c:dLbls>
          <c:showLegendKey val="0"/>
          <c:showVal val="0"/>
          <c:showCatName val="0"/>
          <c:showSerName val="0"/>
          <c:showPercent val="0"/>
          <c:showBubbleSize val="0"/>
        </c:dLbls>
        <c:axId val="515500144"/>
        <c:axId val="515502104"/>
      </c:areaChart>
      <c:catAx>
        <c:axId val="515500144"/>
        <c:scaling>
          <c:orientation val="minMax"/>
        </c:scaling>
        <c:delete val="0"/>
        <c:axPos val="b"/>
        <c:numFmt formatCode="General" sourceLinked="1"/>
        <c:majorTickMark val="out"/>
        <c:minorTickMark val="none"/>
        <c:tickLblPos val="low"/>
        <c:crossAx val="515502104"/>
        <c:crosses val="autoZero"/>
        <c:auto val="0"/>
        <c:lblAlgn val="ctr"/>
        <c:lblOffset val="100"/>
        <c:tickLblSkip val="1"/>
        <c:noMultiLvlLbl val="0"/>
      </c:catAx>
      <c:valAx>
        <c:axId val="515502104"/>
        <c:scaling>
          <c:orientation val="minMax"/>
        </c:scaling>
        <c:delete val="0"/>
        <c:axPos val="l"/>
        <c:numFmt formatCode="General" sourceLinked="1"/>
        <c:majorTickMark val="in"/>
        <c:minorTickMark val="none"/>
        <c:tickLblPos val="nextTo"/>
        <c:crossAx val="51550014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'11-24'!$B$23:$B$27</c:f>
              <c:strCache>
                <c:ptCount val="5"/>
                <c:pt idx="0">
                  <c:v>2013</c:v>
                </c:pt>
                <c:pt idx="1">
                  <c:v>2014</c:v>
                </c:pt>
                <c:pt idx="2">
                  <c:v>2015</c:v>
                </c:pt>
                <c:pt idx="3">
                  <c:v>2016</c:v>
                </c:pt>
                <c:pt idx="4">
                  <c:v>2017</c:v>
                </c:pt>
              </c:strCache>
            </c:strRef>
          </c:cat>
          <c:val>
            <c:numRef>
              <c:f>'11-24'!$C$23:$C$27</c:f>
              <c:numCache>
                <c:formatCode>General</c:formatCode>
                <c:ptCount val="5"/>
                <c:pt idx="0">
                  <c:v>134</c:v>
                </c:pt>
                <c:pt idx="1">
                  <c:v>130</c:v>
                </c:pt>
                <c:pt idx="2">
                  <c:v>178</c:v>
                </c:pt>
                <c:pt idx="3">
                  <c:v>148</c:v>
                </c:pt>
                <c:pt idx="4">
                  <c:v>135</c:v>
                </c:pt>
              </c:numCache>
            </c:numRef>
          </c:val>
          <c:extLst>
            <c:ext xmlns:c16="http://schemas.microsoft.com/office/drawing/2014/chart" uri="{C3380CC4-5D6E-409C-BE32-E72D297353CC}">
              <c16:uniqueId val="{00000000-59D6-4255-8AA5-2F1EEBA21167}"/>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'11-24'!$B$23:$B$27</c:f>
              <c:strCache>
                <c:ptCount val="5"/>
                <c:pt idx="0">
                  <c:v>2013</c:v>
                </c:pt>
                <c:pt idx="1">
                  <c:v>2014</c:v>
                </c:pt>
                <c:pt idx="2">
                  <c:v>2015</c:v>
                </c:pt>
                <c:pt idx="3">
                  <c:v>2016</c:v>
                </c:pt>
                <c:pt idx="4">
                  <c:v>2017</c:v>
                </c:pt>
              </c:strCache>
            </c:strRef>
          </c:cat>
          <c:val>
            <c:numRef>
              <c:f>'11-24'!$D$23:$D$27</c:f>
              <c:numCache>
                <c:formatCode>General</c:formatCode>
                <c:ptCount val="5"/>
                <c:pt idx="0">
                  <c:v>140</c:v>
                </c:pt>
                <c:pt idx="1">
                  <c:v>60</c:v>
                </c:pt>
                <c:pt idx="2">
                  <c:v>104</c:v>
                </c:pt>
                <c:pt idx="3">
                  <c:v>73</c:v>
                </c:pt>
                <c:pt idx="4">
                  <c:v>84</c:v>
                </c:pt>
              </c:numCache>
            </c:numRef>
          </c:val>
          <c:extLst>
            <c:ext xmlns:c16="http://schemas.microsoft.com/office/drawing/2014/chart" uri="{C3380CC4-5D6E-409C-BE32-E72D297353CC}">
              <c16:uniqueId val="{00000001-59D6-4255-8AA5-2F1EEBA21167}"/>
            </c:ext>
          </c:extLst>
        </c:ser>
        <c:dLbls>
          <c:showLegendKey val="0"/>
          <c:showVal val="0"/>
          <c:showCatName val="0"/>
          <c:showSerName val="0"/>
          <c:showPercent val="0"/>
          <c:showBubbleSize val="0"/>
        </c:dLbls>
        <c:axId val="515489952"/>
        <c:axId val="515493872"/>
      </c:areaChart>
      <c:catAx>
        <c:axId val="515489952"/>
        <c:scaling>
          <c:orientation val="minMax"/>
        </c:scaling>
        <c:delete val="0"/>
        <c:axPos val="b"/>
        <c:numFmt formatCode="General" sourceLinked="1"/>
        <c:majorTickMark val="out"/>
        <c:minorTickMark val="none"/>
        <c:tickLblPos val="low"/>
        <c:crossAx val="515493872"/>
        <c:crosses val="autoZero"/>
        <c:auto val="0"/>
        <c:lblAlgn val="ctr"/>
        <c:lblOffset val="100"/>
        <c:tickLblSkip val="1"/>
        <c:noMultiLvlLbl val="0"/>
      </c:catAx>
      <c:valAx>
        <c:axId val="515493872"/>
        <c:scaling>
          <c:orientation val="minMax"/>
        </c:scaling>
        <c:delete val="0"/>
        <c:axPos val="l"/>
        <c:numFmt formatCode="General" sourceLinked="1"/>
        <c:majorTickMark val="in"/>
        <c:minorTickMark val="none"/>
        <c:tickLblPos val="nextTo"/>
        <c:crossAx val="515489952"/>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'12-24'!$B$23:$B$27</c:f>
              <c:strCache>
                <c:ptCount val="5"/>
                <c:pt idx="0">
                  <c:v>2013</c:v>
                </c:pt>
                <c:pt idx="1">
                  <c:v>2014</c:v>
                </c:pt>
                <c:pt idx="2">
                  <c:v>2015</c:v>
                </c:pt>
                <c:pt idx="3">
                  <c:v>2016</c:v>
                </c:pt>
                <c:pt idx="4">
                  <c:v>2017</c:v>
                </c:pt>
              </c:strCache>
            </c:strRef>
          </c:cat>
          <c:val>
            <c:numRef>
              <c:f>'12-24'!$C$23:$C$27</c:f>
              <c:numCache>
                <c:formatCode>General</c:formatCode>
                <c:ptCount val="5"/>
                <c:pt idx="0">
                  <c:v>60</c:v>
                </c:pt>
                <c:pt idx="1">
                  <c:v>93</c:v>
                </c:pt>
                <c:pt idx="2">
                  <c:v>126</c:v>
                </c:pt>
                <c:pt idx="3">
                  <c:v>116</c:v>
                </c:pt>
                <c:pt idx="4">
                  <c:v>134</c:v>
                </c:pt>
              </c:numCache>
            </c:numRef>
          </c:val>
          <c:extLst>
            <c:ext xmlns:c16="http://schemas.microsoft.com/office/drawing/2014/chart" uri="{C3380CC4-5D6E-409C-BE32-E72D297353CC}">
              <c16:uniqueId val="{00000000-E2A5-4F37-817F-E79DD2D7DA59}"/>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'12-24'!$B$23:$B$27</c:f>
              <c:strCache>
                <c:ptCount val="5"/>
                <c:pt idx="0">
                  <c:v>2013</c:v>
                </c:pt>
                <c:pt idx="1">
                  <c:v>2014</c:v>
                </c:pt>
                <c:pt idx="2">
                  <c:v>2015</c:v>
                </c:pt>
                <c:pt idx="3">
                  <c:v>2016</c:v>
                </c:pt>
                <c:pt idx="4">
                  <c:v>2017</c:v>
                </c:pt>
              </c:strCache>
            </c:strRef>
          </c:cat>
          <c:val>
            <c:numRef>
              <c:f>'12-24'!$D$23:$D$27</c:f>
              <c:numCache>
                <c:formatCode>General</c:formatCode>
                <c:ptCount val="5"/>
                <c:pt idx="0">
                  <c:v>29</c:v>
                </c:pt>
                <c:pt idx="1">
                  <c:v>69</c:v>
                </c:pt>
                <c:pt idx="2">
                  <c:v>52</c:v>
                </c:pt>
                <c:pt idx="3">
                  <c:v>75</c:v>
                </c:pt>
                <c:pt idx="4">
                  <c:v>126</c:v>
                </c:pt>
              </c:numCache>
            </c:numRef>
          </c:val>
          <c:extLst>
            <c:ext xmlns:c16="http://schemas.microsoft.com/office/drawing/2014/chart" uri="{C3380CC4-5D6E-409C-BE32-E72D297353CC}">
              <c16:uniqueId val="{00000001-E2A5-4F37-817F-E79DD2D7DA59}"/>
            </c:ext>
          </c:extLst>
        </c:ser>
        <c:dLbls>
          <c:showLegendKey val="0"/>
          <c:showVal val="0"/>
          <c:showCatName val="0"/>
          <c:showSerName val="0"/>
          <c:showPercent val="0"/>
          <c:showBubbleSize val="0"/>
        </c:dLbls>
        <c:axId val="515500928"/>
        <c:axId val="515497008"/>
      </c:areaChart>
      <c:catAx>
        <c:axId val="515500928"/>
        <c:scaling>
          <c:orientation val="minMax"/>
        </c:scaling>
        <c:delete val="0"/>
        <c:axPos val="b"/>
        <c:numFmt formatCode="General" sourceLinked="1"/>
        <c:majorTickMark val="out"/>
        <c:minorTickMark val="none"/>
        <c:tickLblPos val="low"/>
        <c:crossAx val="515497008"/>
        <c:crosses val="autoZero"/>
        <c:auto val="0"/>
        <c:lblAlgn val="ctr"/>
        <c:lblOffset val="100"/>
        <c:tickLblSkip val="1"/>
        <c:noMultiLvlLbl val="0"/>
      </c:catAx>
      <c:valAx>
        <c:axId val="515497008"/>
        <c:scaling>
          <c:orientation val="minMax"/>
        </c:scaling>
        <c:delete val="0"/>
        <c:axPos val="l"/>
        <c:numFmt formatCode="General" sourceLinked="1"/>
        <c:majorTickMark val="in"/>
        <c:minorTickMark val="none"/>
        <c:tickLblPos val="nextTo"/>
        <c:crossAx val="515500928"/>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'13-24'!$B$23:$B$27</c:f>
              <c:strCache>
                <c:ptCount val="5"/>
                <c:pt idx="0">
                  <c:v>2013</c:v>
                </c:pt>
                <c:pt idx="1">
                  <c:v>2014</c:v>
                </c:pt>
                <c:pt idx="2">
                  <c:v>2015</c:v>
                </c:pt>
                <c:pt idx="3">
                  <c:v>2016</c:v>
                </c:pt>
                <c:pt idx="4">
                  <c:v>2017</c:v>
                </c:pt>
              </c:strCache>
            </c:strRef>
          </c:cat>
          <c:val>
            <c:numRef>
              <c:f>'13-24'!$C$23:$C$27</c:f>
              <c:numCache>
                <c:formatCode>General</c:formatCode>
                <c:ptCount val="5"/>
                <c:pt idx="0">
                  <c:v>244</c:v>
                </c:pt>
                <c:pt idx="1">
                  <c:v>358</c:v>
                </c:pt>
                <c:pt idx="2">
                  <c:v>466</c:v>
                </c:pt>
                <c:pt idx="3">
                  <c:v>525</c:v>
                </c:pt>
                <c:pt idx="4">
                  <c:v>687</c:v>
                </c:pt>
              </c:numCache>
            </c:numRef>
          </c:val>
          <c:extLst>
            <c:ext xmlns:c16="http://schemas.microsoft.com/office/drawing/2014/chart" uri="{C3380CC4-5D6E-409C-BE32-E72D297353CC}">
              <c16:uniqueId val="{00000000-340B-42C7-84B8-6F28CD55A1AF}"/>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'13-24'!$B$23:$B$27</c:f>
              <c:strCache>
                <c:ptCount val="5"/>
                <c:pt idx="0">
                  <c:v>2013</c:v>
                </c:pt>
                <c:pt idx="1">
                  <c:v>2014</c:v>
                </c:pt>
                <c:pt idx="2">
                  <c:v>2015</c:v>
                </c:pt>
                <c:pt idx="3">
                  <c:v>2016</c:v>
                </c:pt>
                <c:pt idx="4">
                  <c:v>2017</c:v>
                </c:pt>
              </c:strCache>
            </c:strRef>
          </c:cat>
          <c:val>
            <c:numRef>
              <c:f>'13-24'!$D$23:$D$27</c:f>
              <c:numCache>
                <c:formatCode>General</c:formatCode>
                <c:ptCount val="5"/>
                <c:pt idx="0">
                  <c:v>114</c:v>
                </c:pt>
                <c:pt idx="1">
                  <c:v>202</c:v>
                </c:pt>
                <c:pt idx="2">
                  <c:v>326</c:v>
                </c:pt>
                <c:pt idx="3">
                  <c:v>271</c:v>
                </c:pt>
                <c:pt idx="4">
                  <c:v>473</c:v>
                </c:pt>
              </c:numCache>
            </c:numRef>
          </c:val>
          <c:extLst>
            <c:ext xmlns:c16="http://schemas.microsoft.com/office/drawing/2014/chart" uri="{C3380CC4-5D6E-409C-BE32-E72D297353CC}">
              <c16:uniqueId val="{00000001-340B-42C7-84B8-6F28CD55A1AF}"/>
            </c:ext>
          </c:extLst>
        </c:ser>
        <c:dLbls>
          <c:showLegendKey val="0"/>
          <c:showVal val="0"/>
          <c:showCatName val="0"/>
          <c:showSerName val="0"/>
          <c:showPercent val="0"/>
          <c:showBubbleSize val="0"/>
        </c:dLbls>
        <c:axId val="515490344"/>
        <c:axId val="515500536"/>
      </c:areaChart>
      <c:catAx>
        <c:axId val="515490344"/>
        <c:scaling>
          <c:orientation val="minMax"/>
        </c:scaling>
        <c:delete val="0"/>
        <c:axPos val="b"/>
        <c:numFmt formatCode="General" sourceLinked="1"/>
        <c:majorTickMark val="out"/>
        <c:minorTickMark val="none"/>
        <c:tickLblPos val="low"/>
        <c:crossAx val="515500536"/>
        <c:crosses val="autoZero"/>
        <c:auto val="0"/>
        <c:lblAlgn val="ctr"/>
        <c:lblOffset val="100"/>
        <c:tickLblSkip val="1"/>
        <c:noMultiLvlLbl val="0"/>
      </c:catAx>
      <c:valAx>
        <c:axId val="515500536"/>
        <c:scaling>
          <c:orientation val="minMax"/>
        </c:scaling>
        <c:delete val="0"/>
        <c:axPos val="l"/>
        <c:numFmt formatCode="General" sourceLinked="1"/>
        <c:majorTickMark val="in"/>
        <c:minorTickMark val="none"/>
        <c:tickLblPos val="nextTo"/>
        <c:crossAx val="51549034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RareD!$B$23:$B$27</c:f>
              <c:strCache>
                <c:ptCount val="5"/>
                <c:pt idx="0">
                  <c:v>2013</c:v>
                </c:pt>
                <c:pt idx="1">
                  <c:v>2014</c:v>
                </c:pt>
                <c:pt idx="2">
                  <c:v>2015</c:v>
                </c:pt>
                <c:pt idx="3">
                  <c:v>2016</c:v>
                </c:pt>
                <c:pt idx="4">
                  <c:v>2017</c:v>
                </c:pt>
              </c:strCache>
            </c:strRef>
          </c:cat>
          <c:val>
            <c:numRef>
              <c:f>RareD!$C$23:$C$27</c:f>
              <c:numCache>
                <c:formatCode>General</c:formatCode>
                <c:ptCount val="5"/>
                <c:pt idx="0">
                  <c:v>2942</c:v>
                </c:pt>
                <c:pt idx="1">
                  <c:v>4330</c:v>
                </c:pt>
                <c:pt idx="2">
                  <c:v>6037</c:v>
                </c:pt>
                <c:pt idx="3">
                  <c:v>6191</c:v>
                </c:pt>
                <c:pt idx="4">
                  <c:v>8426</c:v>
                </c:pt>
              </c:numCache>
            </c:numRef>
          </c:val>
          <c:extLst>
            <c:ext xmlns:c16="http://schemas.microsoft.com/office/drawing/2014/chart" uri="{C3380CC4-5D6E-409C-BE32-E72D297353CC}">
              <c16:uniqueId val="{00000000-7964-47AF-BFBC-77402558F9BA}"/>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RareD!$B$23:$B$27</c:f>
              <c:strCache>
                <c:ptCount val="5"/>
                <c:pt idx="0">
                  <c:v>2013</c:v>
                </c:pt>
                <c:pt idx="1">
                  <c:v>2014</c:v>
                </c:pt>
                <c:pt idx="2">
                  <c:v>2015</c:v>
                </c:pt>
                <c:pt idx="3">
                  <c:v>2016</c:v>
                </c:pt>
                <c:pt idx="4">
                  <c:v>2017</c:v>
                </c:pt>
              </c:strCache>
            </c:strRef>
          </c:cat>
          <c:val>
            <c:numRef>
              <c:f>RareD!$D$23:$D$27</c:f>
              <c:numCache>
                <c:formatCode>General</c:formatCode>
                <c:ptCount val="5"/>
                <c:pt idx="0">
                  <c:v>1826</c:v>
                </c:pt>
                <c:pt idx="1">
                  <c:v>3117</c:v>
                </c:pt>
                <c:pt idx="2">
                  <c:v>4544</c:v>
                </c:pt>
                <c:pt idx="3">
                  <c:v>4746</c:v>
                </c:pt>
                <c:pt idx="4">
                  <c:v>7798</c:v>
                </c:pt>
              </c:numCache>
            </c:numRef>
          </c:val>
          <c:extLst>
            <c:ext xmlns:c16="http://schemas.microsoft.com/office/drawing/2014/chart" uri="{C3380CC4-5D6E-409C-BE32-E72D297353CC}">
              <c16:uniqueId val="{00000001-7964-47AF-BFBC-77402558F9BA}"/>
            </c:ext>
          </c:extLst>
        </c:ser>
        <c:dLbls>
          <c:showLegendKey val="0"/>
          <c:showVal val="0"/>
          <c:showCatName val="0"/>
          <c:showSerName val="0"/>
          <c:showPercent val="0"/>
          <c:showBubbleSize val="0"/>
        </c:dLbls>
        <c:axId val="517551464"/>
        <c:axId val="517554208"/>
      </c:areaChart>
      <c:catAx>
        <c:axId val="517551464"/>
        <c:scaling>
          <c:orientation val="minMax"/>
        </c:scaling>
        <c:delete val="0"/>
        <c:axPos val="b"/>
        <c:numFmt formatCode="General" sourceLinked="1"/>
        <c:majorTickMark val="out"/>
        <c:minorTickMark val="none"/>
        <c:tickLblPos val="low"/>
        <c:crossAx val="517554208"/>
        <c:crosses val="autoZero"/>
        <c:auto val="0"/>
        <c:lblAlgn val="ctr"/>
        <c:lblOffset val="100"/>
        <c:tickLblSkip val="1"/>
        <c:noMultiLvlLbl val="0"/>
      </c:catAx>
      <c:valAx>
        <c:axId val="517554208"/>
        <c:scaling>
          <c:orientation val="minMax"/>
        </c:scaling>
        <c:delete val="0"/>
        <c:axPos val="l"/>
        <c:numFmt formatCode="General" sourceLinked="1"/>
        <c:majorTickMark val="in"/>
        <c:minorTickMark val="none"/>
        <c:tickLblPos val="nextTo"/>
        <c:crossAx val="51755146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'14-24'!$B$23:$B$27</c:f>
              <c:strCache>
                <c:ptCount val="5"/>
                <c:pt idx="0">
                  <c:v>2013</c:v>
                </c:pt>
                <c:pt idx="1">
                  <c:v>2014</c:v>
                </c:pt>
                <c:pt idx="2">
                  <c:v>2015</c:v>
                </c:pt>
                <c:pt idx="3">
                  <c:v>2016</c:v>
                </c:pt>
                <c:pt idx="4">
                  <c:v>2017</c:v>
                </c:pt>
              </c:strCache>
            </c:strRef>
          </c:cat>
          <c:val>
            <c:numRef>
              <c:f>'14-24'!$C$23:$C$27</c:f>
              <c:numCache>
                <c:formatCode>General</c:formatCode>
                <c:ptCount val="5"/>
                <c:pt idx="0">
                  <c:v>21</c:v>
                </c:pt>
                <c:pt idx="1">
                  <c:v>30</c:v>
                </c:pt>
                <c:pt idx="2">
                  <c:v>24</c:v>
                </c:pt>
                <c:pt idx="3">
                  <c:v>22</c:v>
                </c:pt>
                <c:pt idx="4">
                  <c:v>30</c:v>
                </c:pt>
              </c:numCache>
            </c:numRef>
          </c:val>
          <c:extLst>
            <c:ext xmlns:c16="http://schemas.microsoft.com/office/drawing/2014/chart" uri="{C3380CC4-5D6E-409C-BE32-E72D297353CC}">
              <c16:uniqueId val="{00000000-BE8C-4611-AE99-3B8998856E65}"/>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'14-24'!$B$23:$B$27</c:f>
              <c:strCache>
                <c:ptCount val="5"/>
                <c:pt idx="0">
                  <c:v>2013</c:v>
                </c:pt>
                <c:pt idx="1">
                  <c:v>2014</c:v>
                </c:pt>
                <c:pt idx="2">
                  <c:v>2015</c:v>
                </c:pt>
                <c:pt idx="3">
                  <c:v>2016</c:v>
                </c:pt>
                <c:pt idx="4">
                  <c:v>2017</c:v>
                </c:pt>
              </c:strCache>
            </c:strRef>
          </c:cat>
          <c:val>
            <c:numRef>
              <c:f>'14-24'!$D$23:$D$27</c:f>
              <c:numCache>
                <c:formatCode>General</c:formatCode>
                <c:ptCount val="5"/>
                <c:pt idx="0">
                  <c:v>9</c:v>
                </c:pt>
                <c:pt idx="1">
                  <c:v>13</c:v>
                </c:pt>
                <c:pt idx="2">
                  <c:v>4</c:v>
                </c:pt>
                <c:pt idx="3">
                  <c:v>4</c:v>
                </c:pt>
                <c:pt idx="4">
                  <c:v>18</c:v>
                </c:pt>
              </c:numCache>
            </c:numRef>
          </c:val>
          <c:extLst>
            <c:ext xmlns:c16="http://schemas.microsoft.com/office/drawing/2014/chart" uri="{C3380CC4-5D6E-409C-BE32-E72D297353CC}">
              <c16:uniqueId val="{00000001-BE8C-4611-AE99-3B8998856E65}"/>
            </c:ext>
          </c:extLst>
        </c:ser>
        <c:dLbls>
          <c:showLegendKey val="0"/>
          <c:showVal val="0"/>
          <c:showCatName val="0"/>
          <c:showSerName val="0"/>
          <c:showPercent val="0"/>
          <c:showBubbleSize val="0"/>
        </c:dLbls>
        <c:axId val="515497792"/>
        <c:axId val="515498184"/>
      </c:areaChart>
      <c:catAx>
        <c:axId val="515497792"/>
        <c:scaling>
          <c:orientation val="minMax"/>
        </c:scaling>
        <c:delete val="0"/>
        <c:axPos val="b"/>
        <c:numFmt formatCode="General" sourceLinked="1"/>
        <c:majorTickMark val="out"/>
        <c:minorTickMark val="none"/>
        <c:tickLblPos val="low"/>
        <c:crossAx val="515498184"/>
        <c:crosses val="autoZero"/>
        <c:auto val="0"/>
        <c:lblAlgn val="ctr"/>
        <c:lblOffset val="100"/>
        <c:tickLblSkip val="1"/>
        <c:noMultiLvlLbl val="0"/>
      </c:catAx>
      <c:valAx>
        <c:axId val="515498184"/>
        <c:scaling>
          <c:orientation val="minMax"/>
        </c:scaling>
        <c:delete val="0"/>
        <c:axPos val="l"/>
        <c:numFmt formatCode="General" sourceLinked="1"/>
        <c:majorTickMark val="in"/>
        <c:minorTickMark val="none"/>
        <c:tickLblPos val="nextTo"/>
        <c:crossAx val="515497792"/>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'15-24'!$B$23:$B$27</c:f>
              <c:strCache>
                <c:ptCount val="5"/>
                <c:pt idx="0">
                  <c:v>2013</c:v>
                </c:pt>
                <c:pt idx="1">
                  <c:v>2014</c:v>
                </c:pt>
                <c:pt idx="2">
                  <c:v>2015</c:v>
                </c:pt>
                <c:pt idx="3">
                  <c:v>2016</c:v>
                </c:pt>
                <c:pt idx="4">
                  <c:v>2017</c:v>
                </c:pt>
              </c:strCache>
            </c:strRef>
          </c:cat>
          <c:val>
            <c:numRef>
              <c:f>'15-24'!$C$23:$C$27</c:f>
              <c:numCache>
                <c:formatCode>General</c:formatCode>
                <c:ptCount val="5"/>
                <c:pt idx="0">
                  <c:v>30</c:v>
                </c:pt>
                <c:pt idx="1">
                  <c:v>96</c:v>
                </c:pt>
                <c:pt idx="2">
                  <c:v>63</c:v>
                </c:pt>
                <c:pt idx="3">
                  <c:v>211</c:v>
                </c:pt>
                <c:pt idx="4">
                  <c:v>123</c:v>
                </c:pt>
              </c:numCache>
            </c:numRef>
          </c:val>
          <c:extLst>
            <c:ext xmlns:c16="http://schemas.microsoft.com/office/drawing/2014/chart" uri="{C3380CC4-5D6E-409C-BE32-E72D297353CC}">
              <c16:uniqueId val="{00000000-A67B-440A-B509-9222C1C7B450}"/>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'15-24'!$B$23:$B$27</c:f>
              <c:strCache>
                <c:ptCount val="5"/>
                <c:pt idx="0">
                  <c:v>2013</c:v>
                </c:pt>
                <c:pt idx="1">
                  <c:v>2014</c:v>
                </c:pt>
                <c:pt idx="2">
                  <c:v>2015</c:v>
                </c:pt>
                <c:pt idx="3">
                  <c:v>2016</c:v>
                </c:pt>
                <c:pt idx="4">
                  <c:v>2017</c:v>
                </c:pt>
              </c:strCache>
            </c:strRef>
          </c:cat>
          <c:val>
            <c:numRef>
              <c:f>'15-24'!$D$23:$D$27</c:f>
              <c:numCache>
                <c:formatCode>General</c:formatCode>
                <c:ptCount val="5"/>
                <c:pt idx="0">
                  <c:v>3</c:v>
                </c:pt>
                <c:pt idx="1">
                  <c:v>56</c:v>
                </c:pt>
                <c:pt idx="2">
                  <c:v>9</c:v>
                </c:pt>
                <c:pt idx="3">
                  <c:v>86</c:v>
                </c:pt>
                <c:pt idx="4">
                  <c:v>56</c:v>
                </c:pt>
              </c:numCache>
            </c:numRef>
          </c:val>
          <c:extLst>
            <c:ext xmlns:c16="http://schemas.microsoft.com/office/drawing/2014/chart" uri="{C3380CC4-5D6E-409C-BE32-E72D297353CC}">
              <c16:uniqueId val="{00000001-A67B-440A-B509-9222C1C7B450}"/>
            </c:ext>
          </c:extLst>
        </c:ser>
        <c:dLbls>
          <c:showLegendKey val="0"/>
          <c:showVal val="0"/>
          <c:showCatName val="0"/>
          <c:showSerName val="0"/>
          <c:showPercent val="0"/>
          <c:showBubbleSize val="0"/>
        </c:dLbls>
        <c:axId val="515499752"/>
        <c:axId val="515490736"/>
      </c:areaChart>
      <c:catAx>
        <c:axId val="515499752"/>
        <c:scaling>
          <c:orientation val="minMax"/>
        </c:scaling>
        <c:delete val="0"/>
        <c:axPos val="b"/>
        <c:numFmt formatCode="General" sourceLinked="1"/>
        <c:majorTickMark val="out"/>
        <c:minorTickMark val="none"/>
        <c:tickLblPos val="low"/>
        <c:crossAx val="515490736"/>
        <c:crosses val="autoZero"/>
        <c:auto val="0"/>
        <c:lblAlgn val="ctr"/>
        <c:lblOffset val="100"/>
        <c:tickLblSkip val="1"/>
        <c:noMultiLvlLbl val="0"/>
      </c:catAx>
      <c:valAx>
        <c:axId val="515490736"/>
        <c:scaling>
          <c:orientation val="minMax"/>
        </c:scaling>
        <c:delete val="0"/>
        <c:axPos val="l"/>
        <c:numFmt formatCode="General" sourceLinked="1"/>
        <c:majorTickMark val="in"/>
        <c:minorTickMark val="none"/>
        <c:tickLblPos val="nextTo"/>
        <c:crossAx val="515499752"/>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'16-24'!$B$23:$B$27</c:f>
              <c:strCache>
                <c:ptCount val="5"/>
                <c:pt idx="0">
                  <c:v>2013</c:v>
                </c:pt>
                <c:pt idx="1">
                  <c:v>2014</c:v>
                </c:pt>
                <c:pt idx="2">
                  <c:v>2015</c:v>
                </c:pt>
                <c:pt idx="3">
                  <c:v>2016</c:v>
                </c:pt>
                <c:pt idx="4">
                  <c:v>2017</c:v>
                </c:pt>
              </c:strCache>
            </c:strRef>
          </c:cat>
          <c:val>
            <c:numRef>
              <c:f>'16-24'!$C$23:$C$27</c:f>
              <c:numCache>
                <c:formatCode>General</c:formatCode>
                <c:ptCount val="5"/>
                <c:pt idx="0">
                  <c:v>0</c:v>
                </c:pt>
                <c:pt idx="1">
                  <c:v>1</c:v>
                </c:pt>
                <c:pt idx="2">
                  <c:v>12</c:v>
                </c:pt>
                <c:pt idx="3">
                  <c:v>3</c:v>
                </c:pt>
                <c:pt idx="4">
                  <c:v>15</c:v>
                </c:pt>
              </c:numCache>
            </c:numRef>
          </c:val>
          <c:extLst>
            <c:ext xmlns:c16="http://schemas.microsoft.com/office/drawing/2014/chart" uri="{C3380CC4-5D6E-409C-BE32-E72D297353CC}">
              <c16:uniqueId val="{00000000-615B-4110-920C-8C7B06E125F0}"/>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'16-24'!$B$23:$B$27</c:f>
              <c:strCache>
                <c:ptCount val="5"/>
                <c:pt idx="0">
                  <c:v>2013</c:v>
                </c:pt>
                <c:pt idx="1">
                  <c:v>2014</c:v>
                </c:pt>
                <c:pt idx="2">
                  <c:v>2015</c:v>
                </c:pt>
                <c:pt idx="3">
                  <c:v>2016</c:v>
                </c:pt>
                <c:pt idx="4">
                  <c:v>2017</c:v>
                </c:pt>
              </c:strCache>
            </c:strRef>
          </c:cat>
          <c:val>
            <c:numRef>
              <c:f>'16-24'!$D$23:$D$27</c:f>
              <c:numCache>
                <c:formatCode>General</c:formatCode>
                <c:ptCount val="5"/>
                <c:pt idx="0">
                  <c:v>0</c:v>
                </c:pt>
                <c:pt idx="1">
                  <c:v>2</c:v>
                </c:pt>
                <c:pt idx="2">
                  <c:v>4</c:v>
                </c:pt>
                <c:pt idx="3">
                  <c:v>0</c:v>
                </c:pt>
                <c:pt idx="4">
                  <c:v>14</c:v>
                </c:pt>
              </c:numCache>
            </c:numRef>
          </c:val>
          <c:extLst>
            <c:ext xmlns:c16="http://schemas.microsoft.com/office/drawing/2014/chart" uri="{C3380CC4-5D6E-409C-BE32-E72D297353CC}">
              <c16:uniqueId val="{00000001-615B-4110-920C-8C7B06E125F0}"/>
            </c:ext>
          </c:extLst>
        </c:ser>
        <c:dLbls>
          <c:showLegendKey val="0"/>
          <c:showVal val="0"/>
          <c:showCatName val="0"/>
          <c:showSerName val="0"/>
          <c:showPercent val="0"/>
          <c:showBubbleSize val="0"/>
        </c:dLbls>
        <c:axId val="515499360"/>
        <c:axId val="515491520"/>
      </c:areaChart>
      <c:catAx>
        <c:axId val="515499360"/>
        <c:scaling>
          <c:orientation val="minMax"/>
        </c:scaling>
        <c:delete val="0"/>
        <c:axPos val="b"/>
        <c:numFmt formatCode="General" sourceLinked="1"/>
        <c:majorTickMark val="out"/>
        <c:minorTickMark val="none"/>
        <c:tickLblPos val="low"/>
        <c:crossAx val="515491520"/>
        <c:crosses val="autoZero"/>
        <c:auto val="0"/>
        <c:lblAlgn val="ctr"/>
        <c:lblOffset val="100"/>
        <c:tickLblSkip val="1"/>
        <c:noMultiLvlLbl val="0"/>
      </c:catAx>
      <c:valAx>
        <c:axId val="515491520"/>
        <c:scaling>
          <c:orientation val="minMax"/>
        </c:scaling>
        <c:delete val="0"/>
        <c:axPos val="l"/>
        <c:numFmt formatCode="General" sourceLinked="1"/>
        <c:majorTickMark val="in"/>
        <c:minorTickMark val="none"/>
        <c:tickLblPos val="nextTo"/>
        <c:crossAx val="515499360"/>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'17-24'!$B$23:$B$27</c:f>
              <c:strCache>
                <c:ptCount val="5"/>
                <c:pt idx="0">
                  <c:v>2013</c:v>
                </c:pt>
                <c:pt idx="1">
                  <c:v>2014</c:v>
                </c:pt>
                <c:pt idx="2">
                  <c:v>2015</c:v>
                </c:pt>
                <c:pt idx="3">
                  <c:v>2016</c:v>
                </c:pt>
                <c:pt idx="4">
                  <c:v>2017</c:v>
                </c:pt>
              </c:strCache>
            </c:strRef>
          </c:cat>
          <c:val>
            <c:numRef>
              <c:f>'17-24'!$C$23:$C$27</c:f>
              <c:numCache>
                <c:formatCode>General</c:formatCode>
                <c:ptCount val="5"/>
                <c:pt idx="0">
                  <c:v>9</c:v>
                </c:pt>
                <c:pt idx="1">
                  <c:v>5</c:v>
                </c:pt>
                <c:pt idx="2">
                  <c:v>15</c:v>
                </c:pt>
                <c:pt idx="3">
                  <c:v>12</c:v>
                </c:pt>
                <c:pt idx="4">
                  <c:v>80</c:v>
                </c:pt>
              </c:numCache>
            </c:numRef>
          </c:val>
          <c:extLst>
            <c:ext xmlns:c16="http://schemas.microsoft.com/office/drawing/2014/chart" uri="{C3380CC4-5D6E-409C-BE32-E72D297353CC}">
              <c16:uniqueId val="{00000000-D105-4533-A6C5-BA3DEDE204C3}"/>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'17-24'!$B$23:$B$27</c:f>
              <c:strCache>
                <c:ptCount val="5"/>
                <c:pt idx="0">
                  <c:v>2013</c:v>
                </c:pt>
                <c:pt idx="1">
                  <c:v>2014</c:v>
                </c:pt>
                <c:pt idx="2">
                  <c:v>2015</c:v>
                </c:pt>
                <c:pt idx="3">
                  <c:v>2016</c:v>
                </c:pt>
                <c:pt idx="4">
                  <c:v>2017</c:v>
                </c:pt>
              </c:strCache>
            </c:strRef>
          </c:cat>
          <c:val>
            <c:numRef>
              <c:f>'17-24'!$D$23:$D$27</c:f>
              <c:numCache>
                <c:formatCode>General</c:formatCode>
                <c:ptCount val="5"/>
                <c:pt idx="0">
                  <c:v>1</c:v>
                </c:pt>
                <c:pt idx="1">
                  <c:v>3</c:v>
                </c:pt>
                <c:pt idx="2">
                  <c:v>4</c:v>
                </c:pt>
                <c:pt idx="3">
                  <c:v>5</c:v>
                </c:pt>
                <c:pt idx="4">
                  <c:v>39</c:v>
                </c:pt>
              </c:numCache>
            </c:numRef>
          </c:val>
          <c:extLst>
            <c:ext xmlns:c16="http://schemas.microsoft.com/office/drawing/2014/chart" uri="{C3380CC4-5D6E-409C-BE32-E72D297353CC}">
              <c16:uniqueId val="{00000001-D105-4533-A6C5-BA3DEDE204C3}"/>
            </c:ext>
          </c:extLst>
        </c:ser>
        <c:dLbls>
          <c:showLegendKey val="0"/>
          <c:showVal val="0"/>
          <c:showCatName val="0"/>
          <c:showSerName val="0"/>
          <c:showPercent val="0"/>
          <c:showBubbleSize val="0"/>
        </c:dLbls>
        <c:axId val="508020168"/>
        <c:axId val="508019776"/>
      </c:areaChart>
      <c:catAx>
        <c:axId val="508020168"/>
        <c:scaling>
          <c:orientation val="minMax"/>
        </c:scaling>
        <c:delete val="0"/>
        <c:axPos val="b"/>
        <c:numFmt formatCode="General" sourceLinked="1"/>
        <c:majorTickMark val="out"/>
        <c:minorTickMark val="none"/>
        <c:tickLblPos val="low"/>
        <c:crossAx val="508019776"/>
        <c:crosses val="autoZero"/>
        <c:auto val="0"/>
        <c:lblAlgn val="ctr"/>
        <c:lblOffset val="100"/>
        <c:tickLblSkip val="1"/>
        <c:noMultiLvlLbl val="0"/>
      </c:catAx>
      <c:valAx>
        <c:axId val="508019776"/>
        <c:scaling>
          <c:orientation val="minMax"/>
        </c:scaling>
        <c:delete val="0"/>
        <c:axPos val="l"/>
        <c:numFmt formatCode="General" sourceLinked="1"/>
        <c:majorTickMark val="in"/>
        <c:minorTickMark val="none"/>
        <c:tickLblPos val="nextTo"/>
        <c:crossAx val="508020168"/>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'18-24'!$B$23:$B$27</c:f>
              <c:strCache>
                <c:ptCount val="5"/>
                <c:pt idx="0">
                  <c:v>2013</c:v>
                </c:pt>
                <c:pt idx="1">
                  <c:v>2014</c:v>
                </c:pt>
                <c:pt idx="2">
                  <c:v>2015</c:v>
                </c:pt>
                <c:pt idx="3">
                  <c:v>2016</c:v>
                </c:pt>
                <c:pt idx="4">
                  <c:v>2017</c:v>
                </c:pt>
              </c:strCache>
            </c:strRef>
          </c:cat>
          <c:val>
            <c:numRef>
              <c:f>'18-24'!$C$23:$C$27</c:f>
              <c:numCache>
                <c:formatCode>General</c:formatCode>
                <c:ptCount val="5"/>
                <c:pt idx="0">
                  <c:v>2</c:v>
                </c:pt>
                <c:pt idx="1">
                  <c:v>4</c:v>
                </c:pt>
                <c:pt idx="2">
                  <c:v>14</c:v>
                </c:pt>
                <c:pt idx="3">
                  <c:v>4</c:v>
                </c:pt>
                <c:pt idx="4">
                  <c:v>7</c:v>
                </c:pt>
              </c:numCache>
            </c:numRef>
          </c:val>
          <c:extLst>
            <c:ext xmlns:c16="http://schemas.microsoft.com/office/drawing/2014/chart" uri="{C3380CC4-5D6E-409C-BE32-E72D297353CC}">
              <c16:uniqueId val="{00000000-E524-477E-A2D2-F922385F857E}"/>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'18-24'!$B$23:$B$27</c:f>
              <c:strCache>
                <c:ptCount val="5"/>
                <c:pt idx="0">
                  <c:v>2013</c:v>
                </c:pt>
                <c:pt idx="1">
                  <c:v>2014</c:v>
                </c:pt>
                <c:pt idx="2">
                  <c:v>2015</c:v>
                </c:pt>
                <c:pt idx="3">
                  <c:v>2016</c:v>
                </c:pt>
                <c:pt idx="4">
                  <c:v>2017</c:v>
                </c:pt>
              </c:strCache>
            </c:strRef>
          </c:cat>
          <c:val>
            <c:numRef>
              <c:f>'18-24'!$D$23:$D$27</c:f>
              <c:numCache>
                <c:formatCode>General</c:formatCode>
                <c:ptCount val="5"/>
                <c:pt idx="0">
                  <c:v>0</c:v>
                </c:pt>
                <c:pt idx="1">
                  <c:v>2</c:v>
                </c:pt>
                <c:pt idx="2">
                  <c:v>4</c:v>
                </c:pt>
                <c:pt idx="3">
                  <c:v>0</c:v>
                </c:pt>
                <c:pt idx="4">
                  <c:v>0</c:v>
                </c:pt>
              </c:numCache>
            </c:numRef>
          </c:val>
          <c:extLst>
            <c:ext xmlns:c16="http://schemas.microsoft.com/office/drawing/2014/chart" uri="{C3380CC4-5D6E-409C-BE32-E72D297353CC}">
              <c16:uniqueId val="{00000001-E524-477E-A2D2-F922385F857E}"/>
            </c:ext>
          </c:extLst>
        </c:ser>
        <c:dLbls>
          <c:showLegendKey val="0"/>
          <c:showVal val="0"/>
          <c:showCatName val="0"/>
          <c:showSerName val="0"/>
          <c:showPercent val="0"/>
          <c:showBubbleSize val="0"/>
        </c:dLbls>
        <c:axId val="508020560"/>
        <c:axId val="508020952"/>
      </c:areaChart>
      <c:catAx>
        <c:axId val="508020560"/>
        <c:scaling>
          <c:orientation val="minMax"/>
        </c:scaling>
        <c:delete val="0"/>
        <c:axPos val="b"/>
        <c:numFmt formatCode="General" sourceLinked="1"/>
        <c:majorTickMark val="out"/>
        <c:minorTickMark val="none"/>
        <c:tickLblPos val="low"/>
        <c:crossAx val="508020952"/>
        <c:crosses val="autoZero"/>
        <c:auto val="0"/>
        <c:lblAlgn val="ctr"/>
        <c:lblOffset val="100"/>
        <c:tickLblSkip val="1"/>
        <c:noMultiLvlLbl val="0"/>
      </c:catAx>
      <c:valAx>
        <c:axId val="508020952"/>
        <c:scaling>
          <c:orientation val="minMax"/>
        </c:scaling>
        <c:delete val="0"/>
        <c:axPos val="l"/>
        <c:numFmt formatCode="General" sourceLinked="1"/>
        <c:majorTickMark val="in"/>
        <c:minorTickMark val="none"/>
        <c:tickLblPos val="nextTo"/>
        <c:crossAx val="508020560"/>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'19-24'!$B$23:$B$27</c:f>
              <c:strCache>
                <c:ptCount val="5"/>
                <c:pt idx="0">
                  <c:v>2013</c:v>
                </c:pt>
                <c:pt idx="1">
                  <c:v>2014</c:v>
                </c:pt>
                <c:pt idx="2">
                  <c:v>2015</c:v>
                </c:pt>
                <c:pt idx="3">
                  <c:v>2016</c:v>
                </c:pt>
                <c:pt idx="4">
                  <c:v>2017</c:v>
                </c:pt>
              </c:strCache>
            </c:strRef>
          </c:cat>
          <c:val>
            <c:numRef>
              <c:f>'19-24'!$C$23:$C$27</c:f>
              <c:numCache>
                <c:formatCode>General</c:formatCode>
                <c:ptCount val="5"/>
                <c:pt idx="0">
                  <c:v>18</c:v>
                </c:pt>
                <c:pt idx="1">
                  <c:v>37</c:v>
                </c:pt>
                <c:pt idx="2">
                  <c:v>113</c:v>
                </c:pt>
                <c:pt idx="3">
                  <c:v>31</c:v>
                </c:pt>
                <c:pt idx="4">
                  <c:v>87</c:v>
                </c:pt>
              </c:numCache>
            </c:numRef>
          </c:val>
          <c:extLst>
            <c:ext xmlns:c16="http://schemas.microsoft.com/office/drawing/2014/chart" uri="{C3380CC4-5D6E-409C-BE32-E72D297353CC}">
              <c16:uniqueId val="{00000000-CAD7-4BC9-8FA8-2B0F72923530}"/>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'19-24'!$B$23:$B$27</c:f>
              <c:strCache>
                <c:ptCount val="5"/>
                <c:pt idx="0">
                  <c:v>2013</c:v>
                </c:pt>
                <c:pt idx="1">
                  <c:v>2014</c:v>
                </c:pt>
                <c:pt idx="2">
                  <c:v>2015</c:v>
                </c:pt>
                <c:pt idx="3">
                  <c:v>2016</c:v>
                </c:pt>
                <c:pt idx="4">
                  <c:v>2017</c:v>
                </c:pt>
              </c:strCache>
            </c:strRef>
          </c:cat>
          <c:val>
            <c:numRef>
              <c:f>'19-24'!$D$23:$D$27</c:f>
              <c:numCache>
                <c:formatCode>General</c:formatCode>
                <c:ptCount val="5"/>
                <c:pt idx="0">
                  <c:v>2</c:v>
                </c:pt>
                <c:pt idx="1">
                  <c:v>24</c:v>
                </c:pt>
                <c:pt idx="2">
                  <c:v>26</c:v>
                </c:pt>
                <c:pt idx="3">
                  <c:v>3</c:v>
                </c:pt>
                <c:pt idx="4">
                  <c:v>66</c:v>
                </c:pt>
              </c:numCache>
            </c:numRef>
          </c:val>
          <c:extLst>
            <c:ext xmlns:c16="http://schemas.microsoft.com/office/drawing/2014/chart" uri="{C3380CC4-5D6E-409C-BE32-E72D297353CC}">
              <c16:uniqueId val="{00000001-CAD7-4BC9-8FA8-2B0F72923530}"/>
            </c:ext>
          </c:extLst>
        </c:ser>
        <c:dLbls>
          <c:showLegendKey val="0"/>
          <c:showVal val="0"/>
          <c:showCatName val="0"/>
          <c:showSerName val="0"/>
          <c:showPercent val="0"/>
          <c:showBubbleSize val="0"/>
        </c:dLbls>
        <c:axId val="508018992"/>
        <c:axId val="508007232"/>
      </c:areaChart>
      <c:catAx>
        <c:axId val="508018992"/>
        <c:scaling>
          <c:orientation val="minMax"/>
        </c:scaling>
        <c:delete val="0"/>
        <c:axPos val="b"/>
        <c:numFmt formatCode="General" sourceLinked="1"/>
        <c:majorTickMark val="out"/>
        <c:minorTickMark val="none"/>
        <c:tickLblPos val="low"/>
        <c:crossAx val="508007232"/>
        <c:crosses val="autoZero"/>
        <c:auto val="0"/>
        <c:lblAlgn val="ctr"/>
        <c:lblOffset val="100"/>
        <c:tickLblSkip val="1"/>
        <c:noMultiLvlLbl val="0"/>
      </c:catAx>
      <c:valAx>
        <c:axId val="508007232"/>
        <c:scaling>
          <c:orientation val="minMax"/>
        </c:scaling>
        <c:delete val="0"/>
        <c:axPos val="l"/>
        <c:numFmt formatCode="General" sourceLinked="1"/>
        <c:majorTickMark val="in"/>
        <c:minorTickMark val="none"/>
        <c:tickLblPos val="nextTo"/>
        <c:crossAx val="508018992"/>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'20-24'!$B$23:$B$27</c:f>
              <c:strCache>
                <c:ptCount val="5"/>
                <c:pt idx="0">
                  <c:v>2013</c:v>
                </c:pt>
                <c:pt idx="1">
                  <c:v>2014</c:v>
                </c:pt>
                <c:pt idx="2">
                  <c:v>2015</c:v>
                </c:pt>
                <c:pt idx="3">
                  <c:v>2016</c:v>
                </c:pt>
                <c:pt idx="4">
                  <c:v>2017</c:v>
                </c:pt>
              </c:strCache>
            </c:strRef>
          </c:cat>
          <c:val>
            <c:numRef>
              <c:f>'20-24'!$C$23:$C$27</c:f>
              <c:numCache>
                <c:formatCode>General</c:formatCode>
                <c:ptCount val="5"/>
                <c:pt idx="0">
                  <c:v>2</c:v>
                </c:pt>
                <c:pt idx="1">
                  <c:v>20</c:v>
                </c:pt>
                <c:pt idx="2">
                  <c:v>15</c:v>
                </c:pt>
                <c:pt idx="3">
                  <c:v>8</c:v>
                </c:pt>
                <c:pt idx="4">
                  <c:v>20</c:v>
                </c:pt>
              </c:numCache>
            </c:numRef>
          </c:val>
          <c:extLst>
            <c:ext xmlns:c16="http://schemas.microsoft.com/office/drawing/2014/chart" uri="{C3380CC4-5D6E-409C-BE32-E72D297353CC}">
              <c16:uniqueId val="{00000000-199A-44FF-A35C-F33429EDA701}"/>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'20-24'!$B$23:$B$27</c:f>
              <c:strCache>
                <c:ptCount val="5"/>
                <c:pt idx="0">
                  <c:v>2013</c:v>
                </c:pt>
                <c:pt idx="1">
                  <c:v>2014</c:v>
                </c:pt>
                <c:pt idx="2">
                  <c:v>2015</c:v>
                </c:pt>
                <c:pt idx="3">
                  <c:v>2016</c:v>
                </c:pt>
                <c:pt idx="4">
                  <c:v>2017</c:v>
                </c:pt>
              </c:strCache>
            </c:strRef>
          </c:cat>
          <c:val>
            <c:numRef>
              <c:f>'20-24'!$D$23:$D$27</c:f>
              <c:numCache>
                <c:formatCode>General</c:formatCode>
                <c:ptCount val="5"/>
                <c:pt idx="0">
                  <c:v>0</c:v>
                </c:pt>
                <c:pt idx="1">
                  <c:v>26</c:v>
                </c:pt>
                <c:pt idx="2">
                  <c:v>4</c:v>
                </c:pt>
                <c:pt idx="3">
                  <c:v>4</c:v>
                </c:pt>
                <c:pt idx="4">
                  <c:v>20</c:v>
                </c:pt>
              </c:numCache>
            </c:numRef>
          </c:val>
          <c:extLst>
            <c:ext xmlns:c16="http://schemas.microsoft.com/office/drawing/2014/chart" uri="{C3380CC4-5D6E-409C-BE32-E72D297353CC}">
              <c16:uniqueId val="{00000001-199A-44FF-A35C-F33429EDA701}"/>
            </c:ext>
          </c:extLst>
        </c:ser>
        <c:dLbls>
          <c:showLegendKey val="0"/>
          <c:showVal val="0"/>
          <c:showCatName val="0"/>
          <c:showSerName val="0"/>
          <c:showPercent val="0"/>
          <c:showBubbleSize val="0"/>
        </c:dLbls>
        <c:axId val="508009584"/>
        <c:axId val="508014288"/>
      </c:areaChart>
      <c:catAx>
        <c:axId val="508009584"/>
        <c:scaling>
          <c:orientation val="minMax"/>
        </c:scaling>
        <c:delete val="0"/>
        <c:axPos val="b"/>
        <c:numFmt formatCode="General" sourceLinked="1"/>
        <c:majorTickMark val="out"/>
        <c:minorTickMark val="none"/>
        <c:tickLblPos val="low"/>
        <c:crossAx val="508014288"/>
        <c:crosses val="autoZero"/>
        <c:auto val="0"/>
        <c:lblAlgn val="ctr"/>
        <c:lblOffset val="100"/>
        <c:tickLblSkip val="1"/>
        <c:noMultiLvlLbl val="0"/>
      </c:catAx>
      <c:valAx>
        <c:axId val="508014288"/>
        <c:scaling>
          <c:orientation val="minMax"/>
        </c:scaling>
        <c:delete val="0"/>
        <c:axPos val="l"/>
        <c:numFmt formatCode="General" sourceLinked="1"/>
        <c:majorTickMark val="in"/>
        <c:minorTickMark val="none"/>
        <c:tickLblPos val="nextTo"/>
        <c:crossAx val="50800958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'21-24'!$B$23:$B$27</c:f>
              <c:strCache>
                <c:ptCount val="5"/>
                <c:pt idx="0">
                  <c:v>2013</c:v>
                </c:pt>
                <c:pt idx="1">
                  <c:v>2014</c:v>
                </c:pt>
                <c:pt idx="2">
                  <c:v>2015</c:v>
                </c:pt>
                <c:pt idx="3">
                  <c:v>2016</c:v>
                </c:pt>
                <c:pt idx="4">
                  <c:v>2017</c:v>
                </c:pt>
              </c:strCache>
            </c:strRef>
          </c:cat>
          <c:val>
            <c:numRef>
              <c:f>'21-24'!$C$23:$C$27</c:f>
              <c:numCache>
                <c:formatCode>General</c:formatCode>
                <c:ptCount val="5"/>
                <c:pt idx="0">
                  <c:v>0</c:v>
                </c:pt>
                <c:pt idx="1">
                  <c:v>2</c:v>
                </c:pt>
                <c:pt idx="2">
                  <c:v>1</c:v>
                </c:pt>
                <c:pt idx="3">
                  <c:v>2</c:v>
                </c:pt>
                <c:pt idx="4">
                  <c:v>18</c:v>
                </c:pt>
              </c:numCache>
            </c:numRef>
          </c:val>
          <c:extLst>
            <c:ext xmlns:c16="http://schemas.microsoft.com/office/drawing/2014/chart" uri="{C3380CC4-5D6E-409C-BE32-E72D297353CC}">
              <c16:uniqueId val="{00000000-42EE-4DED-8825-560E561818F7}"/>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'21-24'!$B$23:$B$27</c:f>
              <c:strCache>
                <c:ptCount val="5"/>
                <c:pt idx="0">
                  <c:v>2013</c:v>
                </c:pt>
                <c:pt idx="1">
                  <c:v>2014</c:v>
                </c:pt>
                <c:pt idx="2">
                  <c:v>2015</c:v>
                </c:pt>
                <c:pt idx="3">
                  <c:v>2016</c:v>
                </c:pt>
                <c:pt idx="4">
                  <c:v>2017</c:v>
                </c:pt>
              </c:strCache>
            </c:strRef>
          </c:cat>
          <c:val>
            <c:numRef>
              <c:f>'21-24'!$D$23:$D$27</c:f>
              <c:numCache>
                <c:formatCode>General</c:formatCode>
                <c:ptCount val="5"/>
                <c:pt idx="0">
                  <c:v>0</c:v>
                </c:pt>
                <c:pt idx="1">
                  <c:v>3</c:v>
                </c:pt>
                <c:pt idx="2">
                  <c:v>0</c:v>
                </c:pt>
                <c:pt idx="3">
                  <c:v>1</c:v>
                </c:pt>
                <c:pt idx="4">
                  <c:v>18</c:v>
                </c:pt>
              </c:numCache>
            </c:numRef>
          </c:val>
          <c:extLst>
            <c:ext xmlns:c16="http://schemas.microsoft.com/office/drawing/2014/chart" uri="{C3380CC4-5D6E-409C-BE32-E72D297353CC}">
              <c16:uniqueId val="{00000001-42EE-4DED-8825-560E561818F7}"/>
            </c:ext>
          </c:extLst>
        </c:ser>
        <c:dLbls>
          <c:showLegendKey val="0"/>
          <c:showVal val="0"/>
          <c:showCatName val="0"/>
          <c:showSerName val="0"/>
          <c:showPercent val="0"/>
          <c:showBubbleSize val="0"/>
        </c:dLbls>
        <c:axId val="508015856"/>
        <c:axId val="508017816"/>
      </c:areaChart>
      <c:catAx>
        <c:axId val="508015856"/>
        <c:scaling>
          <c:orientation val="minMax"/>
        </c:scaling>
        <c:delete val="0"/>
        <c:axPos val="b"/>
        <c:numFmt formatCode="General" sourceLinked="1"/>
        <c:majorTickMark val="out"/>
        <c:minorTickMark val="none"/>
        <c:tickLblPos val="low"/>
        <c:crossAx val="508017816"/>
        <c:crosses val="autoZero"/>
        <c:auto val="0"/>
        <c:lblAlgn val="ctr"/>
        <c:lblOffset val="100"/>
        <c:tickLblSkip val="1"/>
        <c:noMultiLvlLbl val="0"/>
      </c:catAx>
      <c:valAx>
        <c:axId val="508017816"/>
        <c:scaling>
          <c:orientation val="minMax"/>
        </c:scaling>
        <c:delete val="0"/>
        <c:axPos val="l"/>
        <c:numFmt formatCode="General" sourceLinked="1"/>
        <c:majorTickMark val="in"/>
        <c:minorTickMark val="none"/>
        <c:tickLblPos val="nextTo"/>
        <c:crossAx val="508015856"/>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'22-24'!$B$23:$B$27</c:f>
              <c:strCache>
                <c:ptCount val="5"/>
                <c:pt idx="0">
                  <c:v>2013</c:v>
                </c:pt>
                <c:pt idx="1">
                  <c:v>2014</c:v>
                </c:pt>
                <c:pt idx="2">
                  <c:v>2015</c:v>
                </c:pt>
                <c:pt idx="3">
                  <c:v>2016</c:v>
                </c:pt>
                <c:pt idx="4">
                  <c:v>2017</c:v>
                </c:pt>
              </c:strCache>
            </c:strRef>
          </c:cat>
          <c:val>
            <c:numRef>
              <c:f>'22-24'!$C$23:$C$27</c:f>
              <c:numCache>
                <c:formatCode>General</c:formatCode>
                <c:ptCount val="5"/>
                <c:pt idx="0">
                  <c:v>2</c:v>
                </c:pt>
                <c:pt idx="1">
                  <c:v>5</c:v>
                </c:pt>
                <c:pt idx="2">
                  <c:v>1</c:v>
                </c:pt>
                <c:pt idx="3">
                  <c:v>5</c:v>
                </c:pt>
                <c:pt idx="4">
                  <c:v>24</c:v>
                </c:pt>
              </c:numCache>
            </c:numRef>
          </c:val>
          <c:extLst>
            <c:ext xmlns:c16="http://schemas.microsoft.com/office/drawing/2014/chart" uri="{C3380CC4-5D6E-409C-BE32-E72D297353CC}">
              <c16:uniqueId val="{00000000-7590-4061-8E68-8DBB97462F23}"/>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'22-24'!$B$23:$B$27</c:f>
              <c:strCache>
                <c:ptCount val="5"/>
                <c:pt idx="0">
                  <c:v>2013</c:v>
                </c:pt>
                <c:pt idx="1">
                  <c:v>2014</c:v>
                </c:pt>
                <c:pt idx="2">
                  <c:v>2015</c:v>
                </c:pt>
                <c:pt idx="3">
                  <c:v>2016</c:v>
                </c:pt>
                <c:pt idx="4">
                  <c:v>2017</c:v>
                </c:pt>
              </c:strCache>
            </c:strRef>
          </c:cat>
          <c:val>
            <c:numRef>
              <c:f>'22-24'!$D$23:$D$27</c:f>
              <c:numCache>
                <c:formatCode>General</c:formatCode>
                <c:ptCount val="5"/>
                <c:pt idx="0">
                  <c:v>0</c:v>
                </c:pt>
                <c:pt idx="1">
                  <c:v>7</c:v>
                </c:pt>
                <c:pt idx="2">
                  <c:v>0</c:v>
                </c:pt>
                <c:pt idx="3">
                  <c:v>0</c:v>
                </c:pt>
                <c:pt idx="4">
                  <c:v>24</c:v>
                </c:pt>
              </c:numCache>
            </c:numRef>
          </c:val>
          <c:extLst>
            <c:ext xmlns:c16="http://schemas.microsoft.com/office/drawing/2014/chart" uri="{C3380CC4-5D6E-409C-BE32-E72D297353CC}">
              <c16:uniqueId val="{00000001-7590-4061-8E68-8DBB97462F23}"/>
            </c:ext>
          </c:extLst>
        </c:ser>
        <c:dLbls>
          <c:showLegendKey val="0"/>
          <c:showVal val="0"/>
          <c:showCatName val="0"/>
          <c:showSerName val="0"/>
          <c:showPercent val="0"/>
          <c:showBubbleSize val="0"/>
        </c:dLbls>
        <c:axId val="508005664"/>
        <c:axId val="508015072"/>
      </c:areaChart>
      <c:catAx>
        <c:axId val="508005664"/>
        <c:scaling>
          <c:orientation val="minMax"/>
        </c:scaling>
        <c:delete val="0"/>
        <c:axPos val="b"/>
        <c:numFmt formatCode="General" sourceLinked="1"/>
        <c:majorTickMark val="out"/>
        <c:minorTickMark val="none"/>
        <c:tickLblPos val="low"/>
        <c:crossAx val="508015072"/>
        <c:crosses val="autoZero"/>
        <c:auto val="0"/>
        <c:lblAlgn val="ctr"/>
        <c:lblOffset val="100"/>
        <c:tickLblSkip val="1"/>
        <c:noMultiLvlLbl val="0"/>
      </c:catAx>
      <c:valAx>
        <c:axId val="508015072"/>
        <c:scaling>
          <c:orientation val="minMax"/>
        </c:scaling>
        <c:delete val="0"/>
        <c:axPos val="l"/>
        <c:numFmt formatCode="General" sourceLinked="1"/>
        <c:majorTickMark val="in"/>
        <c:minorTickMark val="none"/>
        <c:tickLblPos val="nextTo"/>
        <c:crossAx val="50800566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'23-24'!$B$23:$B$27</c:f>
              <c:strCache>
                <c:ptCount val="5"/>
                <c:pt idx="0">
                  <c:v>2013</c:v>
                </c:pt>
                <c:pt idx="1">
                  <c:v>2014</c:v>
                </c:pt>
                <c:pt idx="2">
                  <c:v>2015</c:v>
                </c:pt>
                <c:pt idx="3">
                  <c:v>2016</c:v>
                </c:pt>
                <c:pt idx="4">
                  <c:v>2017</c:v>
                </c:pt>
              </c:strCache>
            </c:strRef>
          </c:cat>
          <c:val>
            <c:numRef>
              <c:f>'23-24'!$C$23:$C$27</c:f>
              <c:numCache>
                <c:formatCode>General</c:formatCode>
                <c:ptCount val="5"/>
                <c:pt idx="0">
                  <c:v>0</c:v>
                </c:pt>
                <c:pt idx="1">
                  <c:v>2</c:v>
                </c:pt>
                <c:pt idx="2">
                  <c:v>0</c:v>
                </c:pt>
                <c:pt idx="3">
                  <c:v>1</c:v>
                </c:pt>
                <c:pt idx="4">
                  <c:v>15</c:v>
                </c:pt>
              </c:numCache>
            </c:numRef>
          </c:val>
          <c:extLst>
            <c:ext xmlns:c16="http://schemas.microsoft.com/office/drawing/2014/chart" uri="{C3380CC4-5D6E-409C-BE32-E72D297353CC}">
              <c16:uniqueId val="{00000000-DD9E-4D9C-BC00-4A0C7ADAEE60}"/>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'23-24'!$B$23:$B$27</c:f>
              <c:strCache>
                <c:ptCount val="5"/>
                <c:pt idx="0">
                  <c:v>2013</c:v>
                </c:pt>
                <c:pt idx="1">
                  <c:v>2014</c:v>
                </c:pt>
                <c:pt idx="2">
                  <c:v>2015</c:v>
                </c:pt>
                <c:pt idx="3">
                  <c:v>2016</c:v>
                </c:pt>
                <c:pt idx="4">
                  <c:v>2017</c:v>
                </c:pt>
              </c:strCache>
            </c:strRef>
          </c:cat>
          <c:val>
            <c:numRef>
              <c:f>'23-24'!$D$23:$D$27</c:f>
              <c:numCache>
                <c:formatCode>General</c:formatCode>
                <c:ptCount val="5"/>
                <c:pt idx="0">
                  <c:v>0</c:v>
                </c:pt>
                <c:pt idx="1">
                  <c:v>3</c:v>
                </c:pt>
                <c:pt idx="2">
                  <c:v>0</c:v>
                </c:pt>
                <c:pt idx="3">
                  <c:v>0</c:v>
                </c:pt>
                <c:pt idx="4">
                  <c:v>15</c:v>
                </c:pt>
              </c:numCache>
            </c:numRef>
          </c:val>
          <c:extLst>
            <c:ext xmlns:c16="http://schemas.microsoft.com/office/drawing/2014/chart" uri="{C3380CC4-5D6E-409C-BE32-E72D297353CC}">
              <c16:uniqueId val="{00000001-DD9E-4D9C-BC00-4A0C7ADAEE60}"/>
            </c:ext>
          </c:extLst>
        </c:ser>
        <c:dLbls>
          <c:showLegendKey val="0"/>
          <c:showVal val="0"/>
          <c:showCatName val="0"/>
          <c:showSerName val="0"/>
          <c:showPercent val="0"/>
          <c:showBubbleSize val="0"/>
        </c:dLbls>
        <c:axId val="508009192"/>
        <c:axId val="508006056"/>
      </c:areaChart>
      <c:catAx>
        <c:axId val="508009192"/>
        <c:scaling>
          <c:orientation val="minMax"/>
        </c:scaling>
        <c:delete val="0"/>
        <c:axPos val="b"/>
        <c:numFmt formatCode="General" sourceLinked="1"/>
        <c:majorTickMark val="out"/>
        <c:minorTickMark val="none"/>
        <c:tickLblPos val="low"/>
        <c:crossAx val="508006056"/>
        <c:crosses val="autoZero"/>
        <c:auto val="0"/>
        <c:lblAlgn val="ctr"/>
        <c:lblOffset val="100"/>
        <c:tickLblSkip val="1"/>
        <c:noMultiLvlLbl val="0"/>
      </c:catAx>
      <c:valAx>
        <c:axId val="508006056"/>
        <c:scaling>
          <c:orientation val="minMax"/>
        </c:scaling>
        <c:delete val="0"/>
        <c:axPos val="l"/>
        <c:numFmt formatCode="General" sourceLinked="1"/>
        <c:majorTickMark val="in"/>
        <c:minorTickMark val="none"/>
        <c:tickLblPos val="nextTo"/>
        <c:crossAx val="508009192"/>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'1-7'!$B$23:$B$27</c:f>
              <c:strCache>
                <c:ptCount val="5"/>
                <c:pt idx="0">
                  <c:v>2013</c:v>
                </c:pt>
                <c:pt idx="1">
                  <c:v>2014</c:v>
                </c:pt>
                <c:pt idx="2">
                  <c:v>2015</c:v>
                </c:pt>
                <c:pt idx="3">
                  <c:v>2016</c:v>
                </c:pt>
                <c:pt idx="4">
                  <c:v>2017</c:v>
                </c:pt>
              </c:strCache>
            </c:strRef>
          </c:cat>
          <c:val>
            <c:numRef>
              <c:f>'1-7'!$C$23:$C$27</c:f>
              <c:numCache>
                <c:formatCode>General</c:formatCode>
                <c:ptCount val="5"/>
                <c:pt idx="0">
                  <c:v>1598</c:v>
                </c:pt>
                <c:pt idx="1">
                  <c:v>1727</c:v>
                </c:pt>
                <c:pt idx="2">
                  <c:v>2570</c:v>
                </c:pt>
                <c:pt idx="3">
                  <c:v>3024</c:v>
                </c:pt>
                <c:pt idx="4">
                  <c:v>3316</c:v>
                </c:pt>
              </c:numCache>
            </c:numRef>
          </c:val>
          <c:extLst>
            <c:ext xmlns:c16="http://schemas.microsoft.com/office/drawing/2014/chart" uri="{C3380CC4-5D6E-409C-BE32-E72D297353CC}">
              <c16:uniqueId val="{00000000-B49C-4DCB-BDC5-5CF1D6DC6FCD}"/>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'1-7'!$B$23:$B$27</c:f>
              <c:strCache>
                <c:ptCount val="5"/>
                <c:pt idx="0">
                  <c:v>2013</c:v>
                </c:pt>
                <c:pt idx="1">
                  <c:v>2014</c:v>
                </c:pt>
                <c:pt idx="2">
                  <c:v>2015</c:v>
                </c:pt>
                <c:pt idx="3">
                  <c:v>2016</c:v>
                </c:pt>
                <c:pt idx="4">
                  <c:v>2017</c:v>
                </c:pt>
              </c:strCache>
            </c:strRef>
          </c:cat>
          <c:val>
            <c:numRef>
              <c:f>'1-7'!$D$23:$D$27</c:f>
              <c:numCache>
                <c:formatCode>General</c:formatCode>
                <c:ptCount val="5"/>
                <c:pt idx="0">
                  <c:v>863</c:v>
                </c:pt>
                <c:pt idx="1">
                  <c:v>1177</c:v>
                </c:pt>
                <c:pt idx="2">
                  <c:v>1810</c:v>
                </c:pt>
                <c:pt idx="3">
                  <c:v>2369</c:v>
                </c:pt>
                <c:pt idx="4">
                  <c:v>2564</c:v>
                </c:pt>
              </c:numCache>
            </c:numRef>
          </c:val>
          <c:extLst>
            <c:ext xmlns:c16="http://schemas.microsoft.com/office/drawing/2014/chart" uri="{C3380CC4-5D6E-409C-BE32-E72D297353CC}">
              <c16:uniqueId val="{00000001-B49C-4DCB-BDC5-5CF1D6DC6FCD}"/>
            </c:ext>
          </c:extLst>
        </c:ser>
        <c:dLbls>
          <c:showLegendKey val="0"/>
          <c:showVal val="0"/>
          <c:showCatName val="0"/>
          <c:showSerName val="0"/>
          <c:showPercent val="0"/>
          <c:showBubbleSize val="0"/>
        </c:dLbls>
        <c:axId val="517562440"/>
        <c:axId val="517553032"/>
      </c:areaChart>
      <c:catAx>
        <c:axId val="517562440"/>
        <c:scaling>
          <c:orientation val="minMax"/>
        </c:scaling>
        <c:delete val="0"/>
        <c:axPos val="b"/>
        <c:numFmt formatCode="General" sourceLinked="1"/>
        <c:majorTickMark val="out"/>
        <c:minorTickMark val="none"/>
        <c:tickLblPos val="low"/>
        <c:crossAx val="517553032"/>
        <c:crosses val="autoZero"/>
        <c:auto val="0"/>
        <c:lblAlgn val="ctr"/>
        <c:lblOffset val="100"/>
        <c:tickLblSkip val="1"/>
        <c:noMultiLvlLbl val="0"/>
      </c:catAx>
      <c:valAx>
        <c:axId val="517553032"/>
        <c:scaling>
          <c:orientation val="minMax"/>
        </c:scaling>
        <c:delete val="0"/>
        <c:axPos val="l"/>
        <c:numFmt formatCode="General" sourceLinked="1"/>
        <c:majorTickMark val="in"/>
        <c:minorTickMark val="none"/>
        <c:tickLblPos val="nextTo"/>
        <c:crossAx val="517562440"/>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'1доп'!$B$23:$B$27</c:f>
              <c:strCache>
                <c:ptCount val="5"/>
                <c:pt idx="0">
                  <c:v>2013</c:v>
                </c:pt>
                <c:pt idx="1">
                  <c:v>2014</c:v>
                </c:pt>
                <c:pt idx="2">
                  <c:v>2015</c:v>
                </c:pt>
                <c:pt idx="3">
                  <c:v>2016</c:v>
                </c:pt>
                <c:pt idx="4">
                  <c:v>2017</c:v>
                </c:pt>
              </c:strCache>
            </c:strRef>
          </c:cat>
          <c:val>
            <c:numRef>
              <c:f>'1доп'!$C$23:$C$27</c:f>
              <c:numCache>
                <c:formatCode>General</c:formatCode>
                <c:ptCount val="5"/>
                <c:pt idx="0">
                  <c:v>393</c:v>
                </c:pt>
                <c:pt idx="1">
                  <c:v>399</c:v>
                </c:pt>
                <c:pt idx="2">
                  <c:v>877</c:v>
                </c:pt>
                <c:pt idx="3">
                  <c:v>1000</c:v>
                </c:pt>
                <c:pt idx="4">
                  <c:v>1242</c:v>
                </c:pt>
              </c:numCache>
            </c:numRef>
          </c:val>
          <c:extLst>
            <c:ext xmlns:c16="http://schemas.microsoft.com/office/drawing/2014/chart" uri="{C3380CC4-5D6E-409C-BE32-E72D297353CC}">
              <c16:uniqueId val="{00000000-52D8-4A44-B34B-0D82B9C238E1}"/>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'1доп'!$B$23:$B$27</c:f>
              <c:strCache>
                <c:ptCount val="5"/>
                <c:pt idx="0">
                  <c:v>2013</c:v>
                </c:pt>
                <c:pt idx="1">
                  <c:v>2014</c:v>
                </c:pt>
                <c:pt idx="2">
                  <c:v>2015</c:v>
                </c:pt>
                <c:pt idx="3">
                  <c:v>2016</c:v>
                </c:pt>
                <c:pt idx="4">
                  <c:v>2017</c:v>
                </c:pt>
              </c:strCache>
            </c:strRef>
          </c:cat>
          <c:val>
            <c:numRef>
              <c:f>'1доп'!$D$23:$D$27</c:f>
              <c:numCache>
                <c:formatCode>General</c:formatCode>
                <c:ptCount val="5"/>
                <c:pt idx="0">
                  <c:v>177</c:v>
                </c:pt>
                <c:pt idx="1">
                  <c:v>184</c:v>
                </c:pt>
                <c:pt idx="2">
                  <c:v>547</c:v>
                </c:pt>
                <c:pt idx="3">
                  <c:v>624</c:v>
                </c:pt>
                <c:pt idx="4">
                  <c:v>1369</c:v>
                </c:pt>
              </c:numCache>
            </c:numRef>
          </c:val>
          <c:extLst>
            <c:ext xmlns:c16="http://schemas.microsoft.com/office/drawing/2014/chart" uri="{C3380CC4-5D6E-409C-BE32-E72D297353CC}">
              <c16:uniqueId val="{00000001-52D8-4A44-B34B-0D82B9C238E1}"/>
            </c:ext>
          </c:extLst>
        </c:ser>
        <c:dLbls>
          <c:showLegendKey val="0"/>
          <c:showVal val="0"/>
          <c:showCatName val="0"/>
          <c:showSerName val="0"/>
          <c:showPercent val="0"/>
          <c:showBubbleSize val="0"/>
        </c:dLbls>
        <c:axId val="508011544"/>
        <c:axId val="508006840"/>
      </c:areaChart>
      <c:catAx>
        <c:axId val="508011544"/>
        <c:scaling>
          <c:orientation val="minMax"/>
        </c:scaling>
        <c:delete val="0"/>
        <c:axPos val="b"/>
        <c:numFmt formatCode="General" sourceLinked="1"/>
        <c:majorTickMark val="out"/>
        <c:minorTickMark val="none"/>
        <c:tickLblPos val="low"/>
        <c:crossAx val="508006840"/>
        <c:crosses val="autoZero"/>
        <c:auto val="0"/>
        <c:lblAlgn val="ctr"/>
        <c:lblOffset val="100"/>
        <c:tickLblSkip val="1"/>
        <c:noMultiLvlLbl val="0"/>
      </c:catAx>
      <c:valAx>
        <c:axId val="508006840"/>
        <c:scaling>
          <c:orientation val="minMax"/>
        </c:scaling>
        <c:delete val="0"/>
        <c:axPos val="l"/>
        <c:numFmt formatCode="General" sourceLinked="1"/>
        <c:majorTickMark val="in"/>
        <c:minorTickMark val="none"/>
        <c:tickLblPos val="nextTo"/>
        <c:crossAx val="50801154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'2доп'!$B$23:$B$27</c:f>
              <c:strCache>
                <c:ptCount val="5"/>
                <c:pt idx="0">
                  <c:v>2013</c:v>
                </c:pt>
                <c:pt idx="1">
                  <c:v>2014</c:v>
                </c:pt>
                <c:pt idx="2">
                  <c:v>2015</c:v>
                </c:pt>
                <c:pt idx="3">
                  <c:v>2016</c:v>
                </c:pt>
                <c:pt idx="4">
                  <c:v>2017</c:v>
                </c:pt>
              </c:strCache>
            </c:strRef>
          </c:cat>
          <c:val>
            <c:numRef>
              <c:f>'2доп'!$C$23:$C$27</c:f>
              <c:numCache>
                <c:formatCode>General</c:formatCode>
                <c:ptCount val="5"/>
                <c:pt idx="0">
                  <c:v>144</c:v>
                </c:pt>
                <c:pt idx="1">
                  <c:v>318</c:v>
                </c:pt>
                <c:pt idx="2">
                  <c:v>959</c:v>
                </c:pt>
                <c:pt idx="3">
                  <c:v>788</c:v>
                </c:pt>
                <c:pt idx="4">
                  <c:v>2043</c:v>
                </c:pt>
              </c:numCache>
            </c:numRef>
          </c:val>
          <c:extLst>
            <c:ext xmlns:c16="http://schemas.microsoft.com/office/drawing/2014/chart" uri="{C3380CC4-5D6E-409C-BE32-E72D297353CC}">
              <c16:uniqueId val="{00000000-3333-42B3-978E-E005B947BAC3}"/>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'2доп'!$B$23:$B$27</c:f>
              <c:strCache>
                <c:ptCount val="5"/>
                <c:pt idx="0">
                  <c:v>2013</c:v>
                </c:pt>
                <c:pt idx="1">
                  <c:v>2014</c:v>
                </c:pt>
                <c:pt idx="2">
                  <c:v>2015</c:v>
                </c:pt>
                <c:pt idx="3">
                  <c:v>2016</c:v>
                </c:pt>
                <c:pt idx="4">
                  <c:v>2017</c:v>
                </c:pt>
              </c:strCache>
            </c:strRef>
          </c:cat>
          <c:val>
            <c:numRef>
              <c:f>'2доп'!$D$23:$D$27</c:f>
              <c:numCache>
                <c:formatCode>General</c:formatCode>
                <c:ptCount val="5"/>
                <c:pt idx="0">
                  <c:v>44</c:v>
                </c:pt>
                <c:pt idx="1">
                  <c:v>177</c:v>
                </c:pt>
                <c:pt idx="2">
                  <c:v>795</c:v>
                </c:pt>
                <c:pt idx="3">
                  <c:v>404</c:v>
                </c:pt>
                <c:pt idx="4">
                  <c:v>1808</c:v>
                </c:pt>
              </c:numCache>
            </c:numRef>
          </c:val>
          <c:extLst>
            <c:ext xmlns:c16="http://schemas.microsoft.com/office/drawing/2014/chart" uri="{C3380CC4-5D6E-409C-BE32-E72D297353CC}">
              <c16:uniqueId val="{00000001-3333-42B3-978E-E005B947BAC3}"/>
            </c:ext>
          </c:extLst>
        </c:ser>
        <c:dLbls>
          <c:showLegendKey val="0"/>
          <c:showVal val="0"/>
          <c:showCatName val="0"/>
          <c:showSerName val="0"/>
          <c:showPercent val="0"/>
          <c:showBubbleSize val="0"/>
        </c:dLbls>
        <c:axId val="508007624"/>
        <c:axId val="508008016"/>
      </c:areaChart>
      <c:catAx>
        <c:axId val="508007624"/>
        <c:scaling>
          <c:orientation val="minMax"/>
        </c:scaling>
        <c:delete val="0"/>
        <c:axPos val="b"/>
        <c:numFmt formatCode="General" sourceLinked="1"/>
        <c:majorTickMark val="out"/>
        <c:minorTickMark val="none"/>
        <c:tickLblPos val="low"/>
        <c:crossAx val="508008016"/>
        <c:crosses val="autoZero"/>
        <c:auto val="0"/>
        <c:lblAlgn val="ctr"/>
        <c:lblOffset val="100"/>
        <c:tickLblSkip val="1"/>
        <c:noMultiLvlLbl val="0"/>
      </c:catAx>
      <c:valAx>
        <c:axId val="508008016"/>
        <c:scaling>
          <c:orientation val="minMax"/>
        </c:scaling>
        <c:delete val="0"/>
        <c:axPos val="l"/>
        <c:numFmt formatCode="General" sourceLinked="1"/>
        <c:majorTickMark val="in"/>
        <c:minorTickMark val="none"/>
        <c:tickLblPos val="nextTo"/>
        <c:crossAx val="50800762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'3доп'!$B$23:$B$27</c:f>
              <c:strCache>
                <c:ptCount val="5"/>
                <c:pt idx="0">
                  <c:v>2013</c:v>
                </c:pt>
                <c:pt idx="1">
                  <c:v>2014</c:v>
                </c:pt>
                <c:pt idx="2">
                  <c:v>2015</c:v>
                </c:pt>
                <c:pt idx="3">
                  <c:v>2016</c:v>
                </c:pt>
                <c:pt idx="4">
                  <c:v>2017</c:v>
                </c:pt>
              </c:strCache>
            </c:strRef>
          </c:cat>
          <c:val>
            <c:numRef>
              <c:f>'3доп'!$C$23:$C$27</c:f>
              <c:numCache>
                <c:formatCode>General</c:formatCode>
                <c:ptCount val="5"/>
                <c:pt idx="0">
                  <c:v>19</c:v>
                </c:pt>
                <c:pt idx="1">
                  <c:v>16</c:v>
                </c:pt>
                <c:pt idx="2">
                  <c:v>8</c:v>
                </c:pt>
                <c:pt idx="3">
                  <c:v>15</c:v>
                </c:pt>
                <c:pt idx="4">
                  <c:v>16</c:v>
                </c:pt>
              </c:numCache>
            </c:numRef>
          </c:val>
          <c:extLst>
            <c:ext xmlns:c16="http://schemas.microsoft.com/office/drawing/2014/chart" uri="{C3380CC4-5D6E-409C-BE32-E72D297353CC}">
              <c16:uniqueId val="{00000000-3B97-4681-A8FD-C712AD1A0251}"/>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'3доп'!$B$23:$B$27</c:f>
              <c:strCache>
                <c:ptCount val="5"/>
                <c:pt idx="0">
                  <c:v>2013</c:v>
                </c:pt>
                <c:pt idx="1">
                  <c:v>2014</c:v>
                </c:pt>
                <c:pt idx="2">
                  <c:v>2015</c:v>
                </c:pt>
                <c:pt idx="3">
                  <c:v>2016</c:v>
                </c:pt>
                <c:pt idx="4">
                  <c:v>2017</c:v>
                </c:pt>
              </c:strCache>
            </c:strRef>
          </c:cat>
          <c:val>
            <c:numRef>
              <c:f>'3доп'!$D$23:$D$27</c:f>
              <c:numCache>
                <c:formatCode>General</c:formatCode>
                <c:ptCount val="5"/>
                <c:pt idx="0">
                  <c:v>14</c:v>
                </c:pt>
                <c:pt idx="1">
                  <c:v>38</c:v>
                </c:pt>
                <c:pt idx="2">
                  <c:v>4</c:v>
                </c:pt>
                <c:pt idx="3">
                  <c:v>7</c:v>
                </c:pt>
                <c:pt idx="4">
                  <c:v>32</c:v>
                </c:pt>
              </c:numCache>
            </c:numRef>
          </c:val>
          <c:extLst>
            <c:ext xmlns:c16="http://schemas.microsoft.com/office/drawing/2014/chart" uri="{C3380CC4-5D6E-409C-BE32-E72D297353CC}">
              <c16:uniqueId val="{00000001-3B97-4681-A8FD-C712AD1A0251}"/>
            </c:ext>
          </c:extLst>
        </c:ser>
        <c:dLbls>
          <c:showLegendKey val="0"/>
          <c:showVal val="0"/>
          <c:showCatName val="0"/>
          <c:showSerName val="0"/>
          <c:showPercent val="0"/>
          <c:showBubbleSize val="0"/>
        </c:dLbls>
        <c:axId val="508011936"/>
        <c:axId val="508008800"/>
      </c:areaChart>
      <c:catAx>
        <c:axId val="508011936"/>
        <c:scaling>
          <c:orientation val="minMax"/>
        </c:scaling>
        <c:delete val="0"/>
        <c:axPos val="b"/>
        <c:numFmt formatCode="General" sourceLinked="1"/>
        <c:majorTickMark val="out"/>
        <c:minorTickMark val="none"/>
        <c:tickLblPos val="low"/>
        <c:crossAx val="508008800"/>
        <c:crosses val="autoZero"/>
        <c:auto val="0"/>
        <c:lblAlgn val="ctr"/>
        <c:lblOffset val="100"/>
        <c:tickLblSkip val="1"/>
        <c:noMultiLvlLbl val="0"/>
      </c:catAx>
      <c:valAx>
        <c:axId val="508008800"/>
        <c:scaling>
          <c:orientation val="minMax"/>
        </c:scaling>
        <c:delete val="0"/>
        <c:axPos val="l"/>
        <c:numFmt formatCode="General" sourceLinked="1"/>
        <c:majorTickMark val="in"/>
        <c:minorTickMark val="none"/>
        <c:tickLblPos val="nextTo"/>
        <c:crossAx val="508011936"/>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'4доп'!$B$23:$B$27</c:f>
              <c:strCache>
                <c:ptCount val="5"/>
                <c:pt idx="0">
                  <c:v>2013</c:v>
                </c:pt>
                <c:pt idx="1">
                  <c:v>2014</c:v>
                </c:pt>
                <c:pt idx="2">
                  <c:v>2015</c:v>
                </c:pt>
                <c:pt idx="3">
                  <c:v>2016</c:v>
                </c:pt>
                <c:pt idx="4">
                  <c:v>2017</c:v>
                </c:pt>
              </c:strCache>
            </c:strRef>
          </c:cat>
          <c:val>
            <c:numRef>
              <c:f>'4доп'!$C$23:$C$27</c:f>
              <c:numCache>
                <c:formatCode>General</c:formatCode>
                <c:ptCount val="5"/>
                <c:pt idx="0">
                  <c:v>386</c:v>
                </c:pt>
                <c:pt idx="1">
                  <c:v>675</c:v>
                </c:pt>
                <c:pt idx="2">
                  <c:v>1102</c:v>
                </c:pt>
                <c:pt idx="3">
                  <c:v>1130</c:v>
                </c:pt>
                <c:pt idx="4">
                  <c:v>1731</c:v>
                </c:pt>
              </c:numCache>
            </c:numRef>
          </c:val>
          <c:extLst>
            <c:ext xmlns:c16="http://schemas.microsoft.com/office/drawing/2014/chart" uri="{C3380CC4-5D6E-409C-BE32-E72D297353CC}">
              <c16:uniqueId val="{00000000-C691-4EF8-A041-F61EAC28E986}"/>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'4доп'!$B$23:$B$27</c:f>
              <c:strCache>
                <c:ptCount val="5"/>
                <c:pt idx="0">
                  <c:v>2013</c:v>
                </c:pt>
                <c:pt idx="1">
                  <c:v>2014</c:v>
                </c:pt>
                <c:pt idx="2">
                  <c:v>2015</c:v>
                </c:pt>
                <c:pt idx="3">
                  <c:v>2016</c:v>
                </c:pt>
                <c:pt idx="4">
                  <c:v>2017</c:v>
                </c:pt>
              </c:strCache>
            </c:strRef>
          </c:cat>
          <c:val>
            <c:numRef>
              <c:f>'4доп'!$D$23:$D$27</c:f>
              <c:numCache>
                <c:formatCode>General</c:formatCode>
                <c:ptCount val="5"/>
                <c:pt idx="0">
                  <c:v>151</c:v>
                </c:pt>
                <c:pt idx="1">
                  <c:v>279</c:v>
                </c:pt>
                <c:pt idx="2">
                  <c:v>283</c:v>
                </c:pt>
                <c:pt idx="3">
                  <c:v>470</c:v>
                </c:pt>
                <c:pt idx="4">
                  <c:v>994</c:v>
                </c:pt>
              </c:numCache>
            </c:numRef>
          </c:val>
          <c:extLst>
            <c:ext xmlns:c16="http://schemas.microsoft.com/office/drawing/2014/chart" uri="{C3380CC4-5D6E-409C-BE32-E72D297353CC}">
              <c16:uniqueId val="{00000001-C691-4EF8-A041-F61EAC28E986}"/>
            </c:ext>
          </c:extLst>
        </c:ser>
        <c:dLbls>
          <c:showLegendKey val="0"/>
          <c:showVal val="0"/>
          <c:showCatName val="0"/>
          <c:showSerName val="0"/>
          <c:showPercent val="0"/>
          <c:showBubbleSize val="0"/>
        </c:dLbls>
        <c:axId val="508012720"/>
        <c:axId val="508013112"/>
      </c:areaChart>
      <c:catAx>
        <c:axId val="508012720"/>
        <c:scaling>
          <c:orientation val="minMax"/>
        </c:scaling>
        <c:delete val="0"/>
        <c:axPos val="b"/>
        <c:numFmt formatCode="General" sourceLinked="1"/>
        <c:majorTickMark val="out"/>
        <c:minorTickMark val="none"/>
        <c:tickLblPos val="low"/>
        <c:crossAx val="508013112"/>
        <c:crosses val="autoZero"/>
        <c:auto val="0"/>
        <c:lblAlgn val="ctr"/>
        <c:lblOffset val="100"/>
        <c:tickLblSkip val="1"/>
        <c:noMultiLvlLbl val="0"/>
      </c:catAx>
      <c:valAx>
        <c:axId val="508013112"/>
        <c:scaling>
          <c:orientation val="minMax"/>
        </c:scaling>
        <c:delete val="0"/>
        <c:axPos val="l"/>
        <c:numFmt formatCode="General" sourceLinked="1"/>
        <c:majorTickMark val="in"/>
        <c:minorTickMark val="none"/>
        <c:tickLblPos val="nextTo"/>
        <c:crossAx val="508012720"/>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'5доп'!$B$23:$B$27</c:f>
              <c:strCache>
                <c:ptCount val="5"/>
                <c:pt idx="0">
                  <c:v>2013</c:v>
                </c:pt>
                <c:pt idx="1">
                  <c:v>2014</c:v>
                </c:pt>
                <c:pt idx="2">
                  <c:v>2015</c:v>
                </c:pt>
                <c:pt idx="3">
                  <c:v>2016</c:v>
                </c:pt>
                <c:pt idx="4">
                  <c:v>2017</c:v>
                </c:pt>
              </c:strCache>
            </c:strRef>
          </c:cat>
          <c:val>
            <c:numRef>
              <c:f>'5доп'!$C$23:$C$27</c:f>
              <c:numCache>
                <c:formatCode>General</c:formatCode>
                <c:ptCount val="5"/>
                <c:pt idx="0">
                  <c:v>253</c:v>
                </c:pt>
                <c:pt idx="1">
                  <c:v>325</c:v>
                </c:pt>
                <c:pt idx="2">
                  <c:v>549</c:v>
                </c:pt>
                <c:pt idx="3">
                  <c:v>447</c:v>
                </c:pt>
                <c:pt idx="4">
                  <c:v>601</c:v>
                </c:pt>
              </c:numCache>
            </c:numRef>
          </c:val>
          <c:extLst>
            <c:ext xmlns:c16="http://schemas.microsoft.com/office/drawing/2014/chart" uri="{C3380CC4-5D6E-409C-BE32-E72D297353CC}">
              <c16:uniqueId val="{00000000-B8A6-4DB6-A243-575BDB7CC410}"/>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'5доп'!$B$23:$B$27</c:f>
              <c:strCache>
                <c:ptCount val="5"/>
                <c:pt idx="0">
                  <c:v>2013</c:v>
                </c:pt>
                <c:pt idx="1">
                  <c:v>2014</c:v>
                </c:pt>
                <c:pt idx="2">
                  <c:v>2015</c:v>
                </c:pt>
                <c:pt idx="3">
                  <c:v>2016</c:v>
                </c:pt>
                <c:pt idx="4">
                  <c:v>2017</c:v>
                </c:pt>
              </c:strCache>
            </c:strRef>
          </c:cat>
          <c:val>
            <c:numRef>
              <c:f>'5доп'!$D$23:$D$27</c:f>
              <c:numCache>
                <c:formatCode>General</c:formatCode>
                <c:ptCount val="5"/>
                <c:pt idx="0">
                  <c:v>109</c:v>
                </c:pt>
                <c:pt idx="1">
                  <c:v>184</c:v>
                </c:pt>
                <c:pt idx="2">
                  <c:v>355</c:v>
                </c:pt>
                <c:pt idx="3">
                  <c:v>333</c:v>
                </c:pt>
                <c:pt idx="4">
                  <c:v>512</c:v>
                </c:pt>
              </c:numCache>
            </c:numRef>
          </c:val>
          <c:extLst>
            <c:ext xmlns:c16="http://schemas.microsoft.com/office/drawing/2014/chart" uri="{C3380CC4-5D6E-409C-BE32-E72D297353CC}">
              <c16:uniqueId val="{00000001-B8A6-4DB6-A243-575BDB7CC410}"/>
            </c:ext>
          </c:extLst>
        </c:ser>
        <c:dLbls>
          <c:showLegendKey val="0"/>
          <c:showVal val="0"/>
          <c:showCatName val="0"/>
          <c:showSerName val="0"/>
          <c:showPercent val="0"/>
          <c:showBubbleSize val="0"/>
        </c:dLbls>
        <c:axId val="86737944"/>
        <c:axId val="86736768"/>
      </c:areaChart>
      <c:catAx>
        <c:axId val="86737944"/>
        <c:scaling>
          <c:orientation val="minMax"/>
        </c:scaling>
        <c:delete val="0"/>
        <c:axPos val="b"/>
        <c:numFmt formatCode="General" sourceLinked="1"/>
        <c:majorTickMark val="out"/>
        <c:minorTickMark val="none"/>
        <c:tickLblPos val="low"/>
        <c:crossAx val="86736768"/>
        <c:crosses val="autoZero"/>
        <c:auto val="0"/>
        <c:lblAlgn val="ctr"/>
        <c:lblOffset val="100"/>
        <c:tickLblSkip val="1"/>
        <c:noMultiLvlLbl val="0"/>
      </c:catAx>
      <c:valAx>
        <c:axId val="86736768"/>
        <c:scaling>
          <c:orientation val="minMax"/>
        </c:scaling>
        <c:delete val="0"/>
        <c:axPos val="l"/>
        <c:numFmt formatCode="General" sourceLinked="1"/>
        <c:majorTickMark val="in"/>
        <c:minorTickMark val="none"/>
        <c:tickLblPos val="nextTo"/>
        <c:crossAx val="8673794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'6доп'!$B$23:$B$27</c:f>
              <c:strCache>
                <c:ptCount val="5"/>
                <c:pt idx="0">
                  <c:v>2013</c:v>
                </c:pt>
                <c:pt idx="1">
                  <c:v>2014</c:v>
                </c:pt>
                <c:pt idx="2">
                  <c:v>2015</c:v>
                </c:pt>
                <c:pt idx="3">
                  <c:v>2016</c:v>
                </c:pt>
                <c:pt idx="4">
                  <c:v>2017</c:v>
                </c:pt>
              </c:strCache>
            </c:strRef>
          </c:cat>
          <c:val>
            <c:numRef>
              <c:f>'6доп'!$C$23:$C$27</c:f>
              <c:numCache>
                <c:formatCode>General</c:formatCode>
                <c:ptCount val="5"/>
                <c:pt idx="0">
                  <c:v>365</c:v>
                </c:pt>
                <c:pt idx="1">
                  <c:v>3194</c:v>
                </c:pt>
                <c:pt idx="2">
                  <c:v>1334</c:v>
                </c:pt>
                <c:pt idx="3">
                  <c:v>1303</c:v>
                </c:pt>
                <c:pt idx="4">
                  <c:v>1550</c:v>
                </c:pt>
              </c:numCache>
            </c:numRef>
          </c:val>
          <c:extLst>
            <c:ext xmlns:c16="http://schemas.microsoft.com/office/drawing/2014/chart" uri="{C3380CC4-5D6E-409C-BE32-E72D297353CC}">
              <c16:uniqueId val="{00000000-F16B-448C-A561-53BBFB9BE575}"/>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'6доп'!$B$23:$B$27</c:f>
              <c:strCache>
                <c:ptCount val="5"/>
                <c:pt idx="0">
                  <c:v>2013</c:v>
                </c:pt>
                <c:pt idx="1">
                  <c:v>2014</c:v>
                </c:pt>
                <c:pt idx="2">
                  <c:v>2015</c:v>
                </c:pt>
                <c:pt idx="3">
                  <c:v>2016</c:v>
                </c:pt>
                <c:pt idx="4">
                  <c:v>2017</c:v>
                </c:pt>
              </c:strCache>
            </c:strRef>
          </c:cat>
          <c:val>
            <c:numRef>
              <c:f>'6доп'!$D$23:$D$27</c:f>
              <c:numCache>
                <c:formatCode>General</c:formatCode>
                <c:ptCount val="5"/>
                <c:pt idx="0">
                  <c:v>311</c:v>
                </c:pt>
                <c:pt idx="1">
                  <c:v>1922</c:v>
                </c:pt>
                <c:pt idx="2">
                  <c:v>869</c:v>
                </c:pt>
                <c:pt idx="3">
                  <c:v>805</c:v>
                </c:pt>
                <c:pt idx="4">
                  <c:v>1157</c:v>
                </c:pt>
              </c:numCache>
            </c:numRef>
          </c:val>
          <c:extLst>
            <c:ext xmlns:c16="http://schemas.microsoft.com/office/drawing/2014/chart" uri="{C3380CC4-5D6E-409C-BE32-E72D297353CC}">
              <c16:uniqueId val="{00000001-F16B-448C-A561-53BBFB9BE575}"/>
            </c:ext>
          </c:extLst>
        </c:ser>
        <c:dLbls>
          <c:showLegendKey val="0"/>
          <c:showVal val="0"/>
          <c:showCatName val="0"/>
          <c:showSerName val="0"/>
          <c:showPercent val="0"/>
          <c:showBubbleSize val="0"/>
        </c:dLbls>
        <c:axId val="86740296"/>
        <c:axId val="86738336"/>
      </c:areaChart>
      <c:catAx>
        <c:axId val="86740296"/>
        <c:scaling>
          <c:orientation val="minMax"/>
        </c:scaling>
        <c:delete val="0"/>
        <c:axPos val="b"/>
        <c:numFmt formatCode="General" sourceLinked="1"/>
        <c:majorTickMark val="out"/>
        <c:minorTickMark val="none"/>
        <c:tickLblPos val="low"/>
        <c:crossAx val="86738336"/>
        <c:crosses val="autoZero"/>
        <c:auto val="0"/>
        <c:lblAlgn val="ctr"/>
        <c:lblOffset val="100"/>
        <c:tickLblSkip val="1"/>
        <c:noMultiLvlLbl val="0"/>
      </c:catAx>
      <c:valAx>
        <c:axId val="86738336"/>
        <c:scaling>
          <c:orientation val="minMax"/>
        </c:scaling>
        <c:delete val="0"/>
        <c:axPos val="l"/>
        <c:numFmt formatCode="General" sourceLinked="1"/>
        <c:majorTickMark val="in"/>
        <c:minorTickMark val="none"/>
        <c:tickLblPos val="nextTo"/>
        <c:crossAx val="86740296"/>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'7доп'!$B$23:$B$27</c:f>
              <c:strCache>
                <c:ptCount val="5"/>
                <c:pt idx="0">
                  <c:v>2013</c:v>
                </c:pt>
                <c:pt idx="1">
                  <c:v>2014</c:v>
                </c:pt>
                <c:pt idx="2">
                  <c:v>2015</c:v>
                </c:pt>
                <c:pt idx="3">
                  <c:v>2016</c:v>
                </c:pt>
                <c:pt idx="4">
                  <c:v>2017</c:v>
                </c:pt>
              </c:strCache>
            </c:strRef>
          </c:cat>
          <c:val>
            <c:numRef>
              <c:f>'7доп'!$C$23:$C$27</c:f>
              <c:numCache>
                <c:formatCode>General</c:formatCode>
                <c:ptCount val="5"/>
                <c:pt idx="0">
                  <c:v>24</c:v>
                </c:pt>
                <c:pt idx="1">
                  <c:v>32</c:v>
                </c:pt>
                <c:pt idx="2">
                  <c:v>82</c:v>
                </c:pt>
                <c:pt idx="3">
                  <c:v>186</c:v>
                </c:pt>
                <c:pt idx="4">
                  <c:v>275</c:v>
                </c:pt>
              </c:numCache>
            </c:numRef>
          </c:val>
          <c:extLst>
            <c:ext xmlns:c16="http://schemas.microsoft.com/office/drawing/2014/chart" uri="{C3380CC4-5D6E-409C-BE32-E72D297353CC}">
              <c16:uniqueId val="{00000000-9210-4A76-9A64-7C233A388AC2}"/>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'7доп'!$B$23:$B$27</c:f>
              <c:strCache>
                <c:ptCount val="5"/>
                <c:pt idx="0">
                  <c:v>2013</c:v>
                </c:pt>
                <c:pt idx="1">
                  <c:v>2014</c:v>
                </c:pt>
                <c:pt idx="2">
                  <c:v>2015</c:v>
                </c:pt>
                <c:pt idx="3">
                  <c:v>2016</c:v>
                </c:pt>
                <c:pt idx="4">
                  <c:v>2017</c:v>
                </c:pt>
              </c:strCache>
            </c:strRef>
          </c:cat>
          <c:val>
            <c:numRef>
              <c:f>'7доп'!$D$23:$D$27</c:f>
              <c:numCache>
                <c:formatCode>General</c:formatCode>
                <c:ptCount val="5"/>
                <c:pt idx="0">
                  <c:v>6</c:v>
                </c:pt>
                <c:pt idx="1">
                  <c:v>16</c:v>
                </c:pt>
                <c:pt idx="2">
                  <c:v>28</c:v>
                </c:pt>
                <c:pt idx="3">
                  <c:v>100</c:v>
                </c:pt>
                <c:pt idx="4">
                  <c:v>226</c:v>
                </c:pt>
              </c:numCache>
            </c:numRef>
          </c:val>
          <c:extLst>
            <c:ext xmlns:c16="http://schemas.microsoft.com/office/drawing/2014/chart" uri="{C3380CC4-5D6E-409C-BE32-E72D297353CC}">
              <c16:uniqueId val="{00000001-9210-4A76-9A64-7C233A388AC2}"/>
            </c:ext>
          </c:extLst>
        </c:ser>
        <c:dLbls>
          <c:showLegendKey val="0"/>
          <c:showVal val="0"/>
          <c:showCatName val="0"/>
          <c:showSerName val="0"/>
          <c:showPercent val="0"/>
          <c:showBubbleSize val="0"/>
        </c:dLbls>
        <c:axId val="86739120"/>
        <c:axId val="86739512"/>
      </c:areaChart>
      <c:catAx>
        <c:axId val="86739120"/>
        <c:scaling>
          <c:orientation val="minMax"/>
        </c:scaling>
        <c:delete val="0"/>
        <c:axPos val="b"/>
        <c:numFmt formatCode="General" sourceLinked="1"/>
        <c:majorTickMark val="out"/>
        <c:minorTickMark val="none"/>
        <c:tickLblPos val="low"/>
        <c:crossAx val="86739512"/>
        <c:crosses val="autoZero"/>
        <c:auto val="0"/>
        <c:lblAlgn val="ctr"/>
        <c:lblOffset val="100"/>
        <c:tickLblSkip val="1"/>
        <c:noMultiLvlLbl val="0"/>
      </c:catAx>
      <c:valAx>
        <c:axId val="86739512"/>
        <c:scaling>
          <c:orientation val="minMax"/>
        </c:scaling>
        <c:delete val="0"/>
        <c:axPos val="l"/>
        <c:numFmt formatCode="General" sourceLinked="1"/>
        <c:majorTickMark val="in"/>
        <c:minorTickMark val="none"/>
        <c:tickLblPos val="nextTo"/>
        <c:crossAx val="86739120"/>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'8доп'!$B$23:$B$27</c:f>
              <c:strCache>
                <c:ptCount val="5"/>
                <c:pt idx="0">
                  <c:v>2013</c:v>
                </c:pt>
                <c:pt idx="1">
                  <c:v>2014</c:v>
                </c:pt>
                <c:pt idx="2">
                  <c:v>2015</c:v>
                </c:pt>
                <c:pt idx="3">
                  <c:v>2016</c:v>
                </c:pt>
                <c:pt idx="4">
                  <c:v>2017</c:v>
                </c:pt>
              </c:strCache>
            </c:strRef>
          </c:cat>
          <c:val>
            <c:numRef>
              <c:f>'8доп'!$C$23:$C$27</c:f>
              <c:numCache>
                <c:formatCode>General</c:formatCode>
                <c:ptCount val="5"/>
                <c:pt idx="0">
                  <c:v>22</c:v>
                </c:pt>
                <c:pt idx="1">
                  <c:v>42</c:v>
                </c:pt>
                <c:pt idx="2">
                  <c:v>29</c:v>
                </c:pt>
                <c:pt idx="3">
                  <c:v>17</c:v>
                </c:pt>
                <c:pt idx="4">
                  <c:v>63</c:v>
                </c:pt>
              </c:numCache>
            </c:numRef>
          </c:val>
          <c:extLst>
            <c:ext xmlns:c16="http://schemas.microsoft.com/office/drawing/2014/chart" uri="{C3380CC4-5D6E-409C-BE32-E72D297353CC}">
              <c16:uniqueId val="{00000000-A69D-4981-BA97-9B8FAE46E095}"/>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'8доп'!$B$23:$B$27</c:f>
              <c:strCache>
                <c:ptCount val="5"/>
                <c:pt idx="0">
                  <c:v>2013</c:v>
                </c:pt>
                <c:pt idx="1">
                  <c:v>2014</c:v>
                </c:pt>
                <c:pt idx="2">
                  <c:v>2015</c:v>
                </c:pt>
                <c:pt idx="3">
                  <c:v>2016</c:v>
                </c:pt>
                <c:pt idx="4">
                  <c:v>2017</c:v>
                </c:pt>
              </c:strCache>
            </c:strRef>
          </c:cat>
          <c:val>
            <c:numRef>
              <c:f>'8доп'!$D$23:$D$27</c:f>
              <c:numCache>
                <c:formatCode>General</c:formatCode>
                <c:ptCount val="5"/>
                <c:pt idx="0">
                  <c:v>5</c:v>
                </c:pt>
                <c:pt idx="1">
                  <c:v>22</c:v>
                </c:pt>
                <c:pt idx="2">
                  <c:v>13</c:v>
                </c:pt>
                <c:pt idx="3">
                  <c:v>6</c:v>
                </c:pt>
                <c:pt idx="4">
                  <c:v>71</c:v>
                </c:pt>
              </c:numCache>
            </c:numRef>
          </c:val>
          <c:extLst>
            <c:ext xmlns:c16="http://schemas.microsoft.com/office/drawing/2014/chart" uri="{C3380CC4-5D6E-409C-BE32-E72D297353CC}">
              <c16:uniqueId val="{00000001-A69D-4981-BA97-9B8FAE46E095}"/>
            </c:ext>
          </c:extLst>
        </c:ser>
        <c:dLbls>
          <c:showLegendKey val="0"/>
          <c:showVal val="0"/>
          <c:showCatName val="0"/>
          <c:showSerName val="0"/>
          <c:showPercent val="0"/>
          <c:showBubbleSize val="0"/>
        </c:dLbls>
        <c:axId val="187622904"/>
        <c:axId val="187624080"/>
      </c:areaChart>
      <c:catAx>
        <c:axId val="187622904"/>
        <c:scaling>
          <c:orientation val="minMax"/>
        </c:scaling>
        <c:delete val="0"/>
        <c:axPos val="b"/>
        <c:numFmt formatCode="General" sourceLinked="1"/>
        <c:majorTickMark val="out"/>
        <c:minorTickMark val="none"/>
        <c:tickLblPos val="low"/>
        <c:crossAx val="187624080"/>
        <c:crosses val="autoZero"/>
        <c:auto val="0"/>
        <c:lblAlgn val="ctr"/>
        <c:lblOffset val="100"/>
        <c:tickLblSkip val="1"/>
        <c:noMultiLvlLbl val="0"/>
      </c:catAx>
      <c:valAx>
        <c:axId val="187624080"/>
        <c:scaling>
          <c:orientation val="minMax"/>
        </c:scaling>
        <c:delete val="0"/>
        <c:axPos val="l"/>
        <c:numFmt formatCode="General" sourceLinked="1"/>
        <c:majorTickMark val="in"/>
        <c:minorTickMark val="none"/>
        <c:tickLblPos val="nextTo"/>
        <c:crossAx val="18762290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'2-7'!$B$23:$B$27</c:f>
              <c:strCache>
                <c:ptCount val="5"/>
                <c:pt idx="0">
                  <c:v>2013</c:v>
                </c:pt>
                <c:pt idx="1">
                  <c:v>2014</c:v>
                </c:pt>
                <c:pt idx="2">
                  <c:v>2015</c:v>
                </c:pt>
                <c:pt idx="3">
                  <c:v>2016</c:v>
                </c:pt>
                <c:pt idx="4">
                  <c:v>2017</c:v>
                </c:pt>
              </c:strCache>
            </c:strRef>
          </c:cat>
          <c:val>
            <c:numRef>
              <c:f>'2-7'!$C$23:$C$27</c:f>
              <c:numCache>
                <c:formatCode>General</c:formatCode>
                <c:ptCount val="5"/>
                <c:pt idx="0">
                  <c:v>1609</c:v>
                </c:pt>
                <c:pt idx="1">
                  <c:v>1473</c:v>
                </c:pt>
                <c:pt idx="2">
                  <c:v>2338</c:v>
                </c:pt>
                <c:pt idx="3">
                  <c:v>2765</c:v>
                </c:pt>
                <c:pt idx="4">
                  <c:v>2578</c:v>
                </c:pt>
              </c:numCache>
            </c:numRef>
          </c:val>
          <c:extLst>
            <c:ext xmlns:c16="http://schemas.microsoft.com/office/drawing/2014/chart" uri="{C3380CC4-5D6E-409C-BE32-E72D297353CC}">
              <c16:uniqueId val="{00000000-02FF-410E-955A-697439760B30}"/>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'2-7'!$B$23:$B$27</c:f>
              <c:strCache>
                <c:ptCount val="5"/>
                <c:pt idx="0">
                  <c:v>2013</c:v>
                </c:pt>
                <c:pt idx="1">
                  <c:v>2014</c:v>
                </c:pt>
                <c:pt idx="2">
                  <c:v>2015</c:v>
                </c:pt>
                <c:pt idx="3">
                  <c:v>2016</c:v>
                </c:pt>
                <c:pt idx="4">
                  <c:v>2017</c:v>
                </c:pt>
              </c:strCache>
            </c:strRef>
          </c:cat>
          <c:val>
            <c:numRef>
              <c:f>'2-7'!$D$23:$D$27</c:f>
              <c:numCache>
                <c:formatCode>General</c:formatCode>
                <c:ptCount val="5"/>
                <c:pt idx="0">
                  <c:v>1001</c:v>
                </c:pt>
                <c:pt idx="1">
                  <c:v>1008</c:v>
                </c:pt>
                <c:pt idx="2">
                  <c:v>1763</c:v>
                </c:pt>
                <c:pt idx="3">
                  <c:v>2093</c:v>
                </c:pt>
                <c:pt idx="4">
                  <c:v>2050</c:v>
                </c:pt>
              </c:numCache>
            </c:numRef>
          </c:val>
          <c:extLst>
            <c:ext xmlns:c16="http://schemas.microsoft.com/office/drawing/2014/chart" uri="{C3380CC4-5D6E-409C-BE32-E72D297353CC}">
              <c16:uniqueId val="{00000001-02FF-410E-955A-697439760B30}"/>
            </c:ext>
          </c:extLst>
        </c:ser>
        <c:dLbls>
          <c:showLegendKey val="0"/>
          <c:showVal val="0"/>
          <c:showCatName val="0"/>
          <c:showSerName val="0"/>
          <c:showPercent val="0"/>
          <c:showBubbleSize val="0"/>
        </c:dLbls>
        <c:axId val="517558128"/>
        <c:axId val="517562832"/>
      </c:areaChart>
      <c:catAx>
        <c:axId val="517558128"/>
        <c:scaling>
          <c:orientation val="minMax"/>
        </c:scaling>
        <c:delete val="0"/>
        <c:axPos val="b"/>
        <c:numFmt formatCode="General" sourceLinked="1"/>
        <c:majorTickMark val="out"/>
        <c:minorTickMark val="none"/>
        <c:tickLblPos val="low"/>
        <c:crossAx val="517562832"/>
        <c:crosses val="autoZero"/>
        <c:auto val="0"/>
        <c:lblAlgn val="ctr"/>
        <c:lblOffset val="100"/>
        <c:tickLblSkip val="1"/>
        <c:noMultiLvlLbl val="0"/>
      </c:catAx>
      <c:valAx>
        <c:axId val="517562832"/>
        <c:scaling>
          <c:orientation val="minMax"/>
        </c:scaling>
        <c:delete val="0"/>
        <c:axPos val="l"/>
        <c:numFmt formatCode="General" sourceLinked="1"/>
        <c:majorTickMark val="in"/>
        <c:minorTickMark val="none"/>
        <c:tickLblPos val="nextTo"/>
        <c:crossAx val="517558128"/>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'3-7'!$B$23:$B$27</c:f>
              <c:strCache>
                <c:ptCount val="5"/>
                <c:pt idx="0">
                  <c:v>2013</c:v>
                </c:pt>
                <c:pt idx="1">
                  <c:v>2014</c:v>
                </c:pt>
                <c:pt idx="2">
                  <c:v>2015</c:v>
                </c:pt>
                <c:pt idx="3">
                  <c:v>2016</c:v>
                </c:pt>
                <c:pt idx="4">
                  <c:v>2017</c:v>
                </c:pt>
              </c:strCache>
            </c:strRef>
          </c:cat>
          <c:val>
            <c:numRef>
              <c:f>'3-7'!$C$23:$C$27</c:f>
              <c:numCache>
                <c:formatCode>General</c:formatCode>
                <c:ptCount val="5"/>
                <c:pt idx="0">
                  <c:v>372</c:v>
                </c:pt>
                <c:pt idx="1">
                  <c:v>451</c:v>
                </c:pt>
                <c:pt idx="2">
                  <c:v>871</c:v>
                </c:pt>
                <c:pt idx="3">
                  <c:v>921</c:v>
                </c:pt>
                <c:pt idx="4">
                  <c:v>790</c:v>
                </c:pt>
              </c:numCache>
            </c:numRef>
          </c:val>
          <c:extLst>
            <c:ext xmlns:c16="http://schemas.microsoft.com/office/drawing/2014/chart" uri="{C3380CC4-5D6E-409C-BE32-E72D297353CC}">
              <c16:uniqueId val="{00000000-AAE0-4D36-B42B-92A1938E1766}"/>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'3-7'!$B$23:$B$27</c:f>
              <c:strCache>
                <c:ptCount val="5"/>
                <c:pt idx="0">
                  <c:v>2013</c:v>
                </c:pt>
                <c:pt idx="1">
                  <c:v>2014</c:v>
                </c:pt>
                <c:pt idx="2">
                  <c:v>2015</c:v>
                </c:pt>
                <c:pt idx="3">
                  <c:v>2016</c:v>
                </c:pt>
                <c:pt idx="4">
                  <c:v>2017</c:v>
                </c:pt>
              </c:strCache>
            </c:strRef>
          </c:cat>
          <c:val>
            <c:numRef>
              <c:f>'3-7'!$D$23:$D$27</c:f>
              <c:numCache>
                <c:formatCode>General</c:formatCode>
                <c:ptCount val="5"/>
                <c:pt idx="0">
                  <c:v>246</c:v>
                </c:pt>
                <c:pt idx="1">
                  <c:v>464</c:v>
                </c:pt>
                <c:pt idx="2">
                  <c:v>949</c:v>
                </c:pt>
                <c:pt idx="3">
                  <c:v>977</c:v>
                </c:pt>
                <c:pt idx="4">
                  <c:v>780</c:v>
                </c:pt>
              </c:numCache>
            </c:numRef>
          </c:val>
          <c:extLst>
            <c:ext xmlns:c16="http://schemas.microsoft.com/office/drawing/2014/chart" uri="{C3380CC4-5D6E-409C-BE32-E72D297353CC}">
              <c16:uniqueId val="{00000001-AAE0-4D36-B42B-92A1938E1766}"/>
            </c:ext>
          </c:extLst>
        </c:ser>
        <c:dLbls>
          <c:showLegendKey val="0"/>
          <c:showVal val="0"/>
          <c:showCatName val="0"/>
          <c:showSerName val="0"/>
          <c:showPercent val="0"/>
          <c:showBubbleSize val="0"/>
        </c:dLbls>
        <c:axId val="517556168"/>
        <c:axId val="517553816"/>
      </c:areaChart>
      <c:catAx>
        <c:axId val="517556168"/>
        <c:scaling>
          <c:orientation val="minMax"/>
        </c:scaling>
        <c:delete val="0"/>
        <c:axPos val="b"/>
        <c:numFmt formatCode="General" sourceLinked="1"/>
        <c:majorTickMark val="out"/>
        <c:minorTickMark val="none"/>
        <c:tickLblPos val="low"/>
        <c:crossAx val="517553816"/>
        <c:crosses val="autoZero"/>
        <c:auto val="0"/>
        <c:lblAlgn val="ctr"/>
        <c:lblOffset val="100"/>
        <c:tickLblSkip val="1"/>
        <c:noMultiLvlLbl val="0"/>
      </c:catAx>
      <c:valAx>
        <c:axId val="517553816"/>
        <c:scaling>
          <c:orientation val="minMax"/>
        </c:scaling>
        <c:delete val="0"/>
        <c:axPos val="l"/>
        <c:numFmt formatCode="General" sourceLinked="1"/>
        <c:majorTickMark val="in"/>
        <c:minorTickMark val="none"/>
        <c:tickLblPos val="nextTo"/>
        <c:crossAx val="517556168"/>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'4-7'!$B$23:$B$27</c:f>
              <c:strCache>
                <c:ptCount val="5"/>
                <c:pt idx="0">
                  <c:v>2013</c:v>
                </c:pt>
                <c:pt idx="1">
                  <c:v>2014</c:v>
                </c:pt>
                <c:pt idx="2">
                  <c:v>2015</c:v>
                </c:pt>
                <c:pt idx="3">
                  <c:v>2016</c:v>
                </c:pt>
                <c:pt idx="4">
                  <c:v>2017</c:v>
                </c:pt>
              </c:strCache>
            </c:strRef>
          </c:cat>
          <c:val>
            <c:numRef>
              <c:f>'4-7'!$C$23:$C$27</c:f>
              <c:numCache>
                <c:formatCode>General</c:formatCode>
                <c:ptCount val="5"/>
                <c:pt idx="0">
                  <c:v>470</c:v>
                </c:pt>
                <c:pt idx="1">
                  <c:v>563</c:v>
                </c:pt>
                <c:pt idx="2">
                  <c:v>1142</c:v>
                </c:pt>
                <c:pt idx="3">
                  <c:v>1145</c:v>
                </c:pt>
                <c:pt idx="4">
                  <c:v>977</c:v>
                </c:pt>
              </c:numCache>
            </c:numRef>
          </c:val>
          <c:extLst>
            <c:ext xmlns:c16="http://schemas.microsoft.com/office/drawing/2014/chart" uri="{C3380CC4-5D6E-409C-BE32-E72D297353CC}">
              <c16:uniqueId val="{00000000-9BB1-4DB0-BFB7-63FD1A7F65B7}"/>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'4-7'!$B$23:$B$27</c:f>
              <c:strCache>
                <c:ptCount val="5"/>
                <c:pt idx="0">
                  <c:v>2013</c:v>
                </c:pt>
                <c:pt idx="1">
                  <c:v>2014</c:v>
                </c:pt>
                <c:pt idx="2">
                  <c:v>2015</c:v>
                </c:pt>
                <c:pt idx="3">
                  <c:v>2016</c:v>
                </c:pt>
                <c:pt idx="4">
                  <c:v>2017</c:v>
                </c:pt>
              </c:strCache>
            </c:strRef>
          </c:cat>
          <c:val>
            <c:numRef>
              <c:f>'4-7'!$D$23:$D$27</c:f>
              <c:numCache>
                <c:formatCode>General</c:formatCode>
                <c:ptCount val="5"/>
                <c:pt idx="0">
                  <c:v>281</c:v>
                </c:pt>
                <c:pt idx="1">
                  <c:v>521</c:v>
                </c:pt>
                <c:pt idx="2">
                  <c:v>1168</c:v>
                </c:pt>
                <c:pt idx="3">
                  <c:v>1102</c:v>
                </c:pt>
                <c:pt idx="4">
                  <c:v>696</c:v>
                </c:pt>
              </c:numCache>
            </c:numRef>
          </c:val>
          <c:extLst>
            <c:ext xmlns:c16="http://schemas.microsoft.com/office/drawing/2014/chart" uri="{C3380CC4-5D6E-409C-BE32-E72D297353CC}">
              <c16:uniqueId val="{00000001-9BB1-4DB0-BFB7-63FD1A7F65B7}"/>
            </c:ext>
          </c:extLst>
        </c:ser>
        <c:dLbls>
          <c:showLegendKey val="0"/>
          <c:showVal val="0"/>
          <c:showCatName val="0"/>
          <c:showSerName val="0"/>
          <c:showPercent val="0"/>
          <c:showBubbleSize val="0"/>
        </c:dLbls>
        <c:axId val="517551856"/>
        <c:axId val="517558520"/>
      </c:areaChart>
      <c:catAx>
        <c:axId val="517551856"/>
        <c:scaling>
          <c:orientation val="minMax"/>
        </c:scaling>
        <c:delete val="0"/>
        <c:axPos val="b"/>
        <c:numFmt formatCode="General" sourceLinked="1"/>
        <c:majorTickMark val="out"/>
        <c:minorTickMark val="none"/>
        <c:tickLblPos val="low"/>
        <c:crossAx val="517558520"/>
        <c:crosses val="autoZero"/>
        <c:auto val="0"/>
        <c:lblAlgn val="ctr"/>
        <c:lblOffset val="100"/>
        <c:tickLblSkip val="1"/>
        <c:noMultiLvlLbl val="0"/>
      </c:catAx>
      <c:valAx>
        <c:axId val="517558520"/>
        <c:scaling>
          <c:orientation val="minMax"/>
        </c:scaling>
        <c:delete val="0"/>
        <c:axPos val="l"/>
        <c:numFmt formatCode="General" sourceLinked="1"/>
        <c:majorTickMark val="in"/>
        <c:minorTickMark val="none"/>
        <c:tickLblPos val="nextTo"/>
        <c:crossAx val="517551856"/>
        <c:crosses val="autoZero"/>
        <c:crossBetween val="midCat"/>
      </c:valAx>
      <c:spPr>
        <a:solidFill>
          <a:srgbClr val="FFFFFF"/>
        </a:solidFill>
        <a:ln w="12700">
          <a:noFill/>
        </a:ln>
      </c:spPr>
    </c:plotArea>
    <c:legend>
      <c:legendPos val="b"/>
      <c:layout/>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'1-24'!$B$23:$B$27</c:f>
              <c:strCache>
                <c:ptCount val="5"/>
                <c:pt idx="0">
                  <c:v>2013</c:v>
                </c:pt>
                <c:pt idx="1">
                  <c:v>2014</c:v>
                </c:pt>
                <c:pt idx="2">
                  <c:v>2015</c:v>
                </c:pt>
                <c:pt idx="3">
                  <c:v>2016</c:v>
                </c:pt>
                <c:pt idx="4">
                  <c:v>2017</c:v>
                </c:pt>
              </c:strCache>
            </c:strRef>
          </c:cat>
          <c:val>
            <c:numRef>
              <c:f>'1-24'!$C$23:$C$27</c:f>
              <c:numCache>
                <c:formatCode>General</c:formatCode>
                <c:ptCount val="5"/>
                <c:pt idx="0">
                  <c:v>342</c:v>
                </c:pt>
                <c:pt idx="1">
                  <c:v>299</c:v>
                </c:pt>
                <c:pt idx="2">
                  <c:v>258</c:v>
                </c:pt>
                <c:pt idx="3">
                  <c:v>356</c:v>
                </c:pt>
                <c:pt idx="4">
                  <c:v>672</c:v>
                </c:pt>
              </c:numCache>
            </c:numRef>
          </c:val>
          <c:extLst>
            <c:ext xmlns:c16="http://schemas.microsoft.com/office/drawing/2014/chart" uri="{C3380CC4-5D6E-409C-BE32-E72D297353CC}">
              <c16:uniqueId val="{00000000-6FB8-4F25-BFCC-F6FD09C66681}"/>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'1-24'!$B$23:$B$27</c:f>
              <c:strCache>
                <c:ptCount val="5"/>
                <c:pt idx="0">
                  <c:v>2013</c:v>
                </c:pt>
                <c:pt idx="1">
                  <c:v>2014</c:v>
                </c:pt>
                <c:pt idx="2">
                  <c:v>2015</c:v>
                </c:pt>
                <c:pt idx="3">
                  <c:v>2016</c:v>
                </c:pt>
                <c:pt idx="4">
                  <c:v>2017</c:v>
                </c:pt>
              </c:strCache>
            </c:strRef>
          </c:cat>
          <c:val>
            <c:numRef>
              <c:f>'1-24'!$D$23:$D$27</c:f>
              <c:numCache>
                <c:formatCode>General</c:formatCode>
                <c:ptCount val="5"/>
                <c:pt idx="0">
                  <c:v>173</c:v>
                </c:pt>
                <c:pt idx="1">
                  <c:v>187</c:v>
                </c:pt>
                <c:pt idx="2">
                  <c:v>181</c:v>
                </c:pt>
                <c:pt idx="3">
                  <c:v>302</c:v>
                </c:pt>
                <c:pt idx="4">
                  <c:v>562</c:v>
                </c:pt>
              </c:numCache>
            </c:numRef>
          </c:val>
          <c:extLst>
            <c:ext xmlns:c16="http://schemas.microsoft.com/office/drawing/2014/chart" uri="{C3380CC4-5D6E-409C-BE32-E72D297353CC}">
              <c16:uniqueId val="{00000001-6FB8-4F25-BFCC-F6FD09C66681}"/>
            </c:ext>
          </c:extLst>
        </c:ser>
        <c:dLbls>
          <c:showLegendKey val="0"/>
          <c:showVal val="0"/>
          <c:showCatName val="0"/>
          <c:showSerName val="0"/>
          <c:showPercent val="0"/>
          <c:showBubbleSize val="0"/>
        </c:dLbls>
        <c:axId val="517559304"/>
        <c:axId val="517554992"/>
      </c:areaChart>
      <c:catAx>
        <c:axId val="517559304"/>
        <c:scaling>
          <c:orientation val="minMax"/>
        </c:scaling>
        <c:delete val="0"/>
        <c:axPos val="b"/>
        <c:numFmt formatCode="General" sourceLinked="1"/>
        <c:majorTickMark val="out"/>
        <c:minorTickMark val="none"/>
        <c:tickLblPos val="low"/>
        <c:crossAx val="517554992"/>
        <c:crosses val="autoZero"/>
        <c:auto val="0"/>
        <c:lblAlgn val="ctr"/>
        <c:lblOffset val="100"/>
        <c:tickLblSkip val="1"/>
        <c:noMultiLvlLbl val="0"/>
      </c:catAx>
      <c:valAx>
        <c:axId val="517554992"/>
        <c:scaling>
          <c:orientation val="minMax"/>
        </c:scaling>
        <c:delete val="0"/>
        <c:axPos val="l"/>
        <c:numFmt formatCode="General" sourceLinked="1"/>
        <c:majorTickMark val="in"/>
        <c:minorTickMark val="none"/>
        <c:tickLblPos val="nextTo"/>
        <c:crossAx val="51755930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'2-24'!$B$23:$B$27</c:f>
              <c:strCache>
                <c:ptCount val="5"/>
                <c:pt idx="0">
                  <c:v>2013</c:v>
                </c:pt>
                <c:pt idx="1">
                  <c:v>2014</c:v>
                </c:pt>
                <c:pt idx="2">
                  <c:v>2015</c:v>
                </c:pt>
                <c:pt idx="3">
                  <c:v>2016</c:v>
                </c:pt>
                <c:pt idx="4">
                  <c:v>2017</c:v>
                </c:pt>
              </c:strCache>
            </c:strRef>
          </c:cat>
          <c:val>
            <c:numRef>
              <c:f>'2-24'!$C$23:$C$27</c:f>
              <c:numCache>
                <c:formatCode>General</c:formatCode>
                <c:ptCount val="5"/>
                <c:pt idx="0">
                  <c:v>29</c:v>
                </c:pt>
                <c:pt idx="1">
                  <c:v>39</c:v>
                </c:pt>
                <c:pt idx="2">
                  <c:v>41</c:v>
                </c:pt>
                <c:pt idx="3">
                  <c:v>19</c:v>
                </c:pt>
                <c:pt idx="4">
                  <c:v>150</c:v>
                </c:pt>
              </c:numCache>
            </c:numRef>
          </c:val>
          <c:extLst>
            <c:ext xmlns:c16="http://schemas.microsoft.com/office/drawing/2014/chart" uri="{C3380CC4-5D6E-409C-BE32-E72D297353CC}">
              <c16:uniqueId val="{00000000-A962-42C7-AE3A-A5BCB35FC47E}"/>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'2-24'!$B$23:$B$27</c:f>
              <c:strCache>
                <c:ptCount val="5"/>
                <c:pt idx="0">
                  <c:v>2013</c:v>
                </c:pt>
                <c:pt idx="1">
                  <c:v>2014</c:v>
                </c:pt>
                <c:pt idx="2">
                  <c:v>2015</c:v>
                </c:pt>
                <c:pt idx="3">
                  <c:v>2016</c:v>
                </c:pt>
                <c:pt idx="4">
                  <c:v>2017</c:v>
                </c:pt>
              </c:strCache>
            </c:strRef>
          </c:cat>
          <c:val>
            <c:numRef>
              <c:f>'2-24'!$D$23:$D$27</c:f>
              <c:numCache>
                <c:formatCode>General</c:formatCode>
                <c:ptCount val="5"/>
                <c:pt idx="0">
                  <c:v>6</c:v>
                </c:pt>
                <c:pt idx="1">
                  <c:v>20</c:v>
                </c:pt>
                <c:pt idx="2">
                  <c:v>26</c:v>
                </c:pt>
                <c:pt idx="3">
                  <c:v>3</c:v>
                </c:pt>
                <c:pt idx="4">
                  <c:v>92</c:v>
                </c:pt>
              </c:numCache>
            </c:numRef>
          </c:val>
          <c:extLst>
            <c:ext xmlns:c16="http://schemas.microsoft.com/office/drawing/2014/chart" uri="{C3380CC4-5D6E-409C-BE32-E72D297353CC}">
              <c16:uniqueId val="{00000001-A962-42C7-AE3A-A5BCB35FC47E}"/>
            </c:ext>
          </c:extLst>
        </c:ser>
        <c:dLbls>
          <c:showLegendKey val="0"/>
          <c:showVal val="0"/>
          <c:showCatName val="0"/>
          <c:showSerName val="0"/>
          <c:showPercent val="0"/>
          <c:showBubbleSize val="0"/>
        </c:dLbls>
        <c:axId val="517558912"/>
        <c:axId val="517566360"/>
      </c:areaChart>
      <c:catAx>
        <c:axId val="517558912"/>
        <c:scaling>
          <c:orientation val="minMax"/>
        </c:scaling>
        <c:delete val="0"/>
        <c:axPos val="b"/>
        <c:numFmt formatCode="General" sourceLinked="1"/>
        <c:majorTickMark val="out"/>
        <c:minorTickMark val="none"/>
        <c:tickLblPos val="low"/>
        <c:crossAx val="517566360"/>
        <c:crosses val="autoZero"/>
        <c:auto val="0"/>
        <c:lblAlgn val="ctr"/>
        <c:lblOffset val="100"/>
        <c:tickLblSkip val="1"/>
        <c:noMultiLvlLbl val="0"/>
      </c:catAx>
      <c:valAx>
        <c:axId val="517566360"/>
        <c:scaling>
          <c:orientation val="minMax"/>
        </c:scaling>
        <c:delete val="0"/>
        <c:axPos val="l"/>
        <c:numFmt formatCode="General" sourceLinked="1"/>
        <c:majorTickMark val="in"/>
        <c:minorTickMark val="none"/>
        <c:tickLblPos val="nextTo"/>
        <c:crossAx val="517558912"/>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v>Оригинальные сообщения</c:v>
          </c:tx>
          <c:spPr>
            <a:solidFill>
              <a:srgbClr val="E65639"/>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'3-24'!$B$23:$B$27</c:f>
              <c:strCache>
                <c:ptCount val="5"/>
                <c:pt idx="0">
                  <c:v>2013</c:v>
                </c:pt>
                <c:pt idx="1">
                  <c:v>2014</c:v>
                </c:pt>
                <c:pt idx="2">
                  <c:v>2015</c:v>
                </c:pt>
                <c:pt idx="3">
                  <c:v>2016</c:v>
                </c:pt>
                <c:pt idx="4">
                  <c:v>2017</c:v>
                </c:pt>
              </c:strCache>
            </c:strRef>
          </c:cat>
          <c:val>
            <c:numRef>
              <c:f>'3-24'!$C$23:$C$27</c:f>
              <c:numCache>
                <c:formatCode>General</c:formatCode>
                <c:ptCount val="5"/>
                <c:pt idx="0">
                  <c:v>11</c:v>
                </c:pt>
                <c:pt idx="1">
                  <c:v>32</c:v>
                </c:pt>
                <c:pt idx="2">
                  <c:v>26</c:v>
                </c:pt>
                <c:pt idx="3">
                  <c:v>25</c:v>
                </c:pt>
                <c:pt idx="4">
                  <c:v>55</c:v>
                </c:pt>
              </c:numCache>
            </c:numRef>
          </c:val>
          <c:extLst>
            <c:ext xmlns:c16="http://schemas.microsoft.com/office/drawing/2014/chart" uri="{C3380CC4-5D6E-409C-BE32-E72D297353CC}">
              <c16:uniqueId val="{00000000-6D63-4A5B-BE03-DF28E29C0583}"/>
            </c:ext>
          </c:extLst>
        </c:ser>
        <c:ser>
          <c:idx val="1"/>
          <c:order val="1"/>
          <c:tx>
            <c:v>Перепечатки</c:v>
          </c:tx>
          <c:spPr>
            <a:solidFill>
              <a:schemeClr val="tx1">
                <a:lumMod val="50000"/>
                <a:lumOff val="50000"/>
              </a:schemeClr>
            </a:solidFill>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'3-24'!$B$23:$B$27</c:f>
              <c:strCache>
                <c:ptCount val="5"/>
                <c:pt idx="0">
                  <c:v>2013</c:v>
                </c:pt>
                <c:pt idx="1">
                  <c:v>2014</c:v>
                </c:pt>
                <c:pt idx="2">
                  <c:v>2015</c:v>
                </c:pt>
                <c:pt idx="3">
                  <c:v>2016</c:v>
                </c:pt>
                <c:pt idx="4">
                  <c:v>2017</c:v>
                </c:pt>
              </c:strCache>
            </c:strRef>
          </c:cat>
          <c:val>
            <c:numRef>
              <c:f>'3-24'!$D$23:$D$27</c:f>
              <c:numCache>
                <c:formatCode>General</c:formatCode>
                <c:ptCount val="5"/>
                <c:pt idx="0">
                  <c:v>1</c:v>
                </c:pt>
                <c:pt idx="1">
                  <c:v>11</c:v>
                </c:pt>
                <c:pt idx="2">
                  <c:v>11</c:v>
                </c:pt>
                <c:pt idx="3">
                  <c:v>8</c:v>
                </c:pt>
                <c:pt idx="4">
                  <c:v>44</c:v>
                </c:pt>
              </c:numCache>
            </c:numRef>
          </c:val>
          <c:extLst>
            <c:ext xmlns:c16="http://schemas.microsoft.com/office/drawing/2014/chart" uri="{C3380CC4-5D6E-409C-BE32-E72D297353CC}">
              <c16:uniqueId val="{00000001-6D63-4A5B-BE03-DF28E29C0583}"/>
            </c:ext>
          </c:extLst>
        </c:ser>
        <c:dLbls>
          <c:showLegendKey val="0"/>
          <c:showVal val="0"/>
          <c:showCatName val="0"/>
          <c:showSerName val="0"/>
          <c:showPercent val="0"/>
          <c:showBubbleSize val="0"/>
        </c:dLbls>
        <c:axId val="517553424"/>
        <c:axId val="517563224"/>
      </c:areaChart>
      <c:catAx>
        <c:axId val="517553424"/>
        <c:scaling>
          <c:orientation val="minMax"/>
        </c:scaling>
        <c:delete val="0"/>
        <c:axPos val="b"/>
        <c:numFmt formatCode="General" sourceLinked="1"/>
        <c:majorTickMark val="out"/>
        <c:minorTickMark val="none"/>
        <c:tickLblPos val="low"/>
        <c:crossAx val="517563224"/>
        <c:crosses val="autoZero"/>
        <c:auto val="0"/>
        <c:lblAlgn val="ctr"/>
        <c:lblOffset val="100"/>
        <c:tickLblSkip val="1"/>
        <c:noMultiLvlLbl val="0"/>
      </c:catAx>
      <c:valAx>
        <c:axId val="517563224"/>
        <c:scaling>
          <c:orientation val="minMax"/>
        </c:scaling>
        <c:delete val="0"/>
        <c:axPos val="l"/>
        <c:numFmt formatCode="General" sourceLinked="1"/>
        <c:majorTickMark val="in"/>
        <c:minorTickMark val="none"/>
        <c:tickLblPos val="nextTo"/>
        <c:crossAx val="517553424"/>
        <c:crosses val="autoZero"/>
        <c:crossBetween val="midCat"/>
      </c:valAx>
      <c:spPr>
        <a:solidFill>
          <a:srgbClr val="FFFFFF"/>
        </a:solidFill>
        <a:ln w="12700">
          <a:noFill/>
        </a:ln>
      </c:spPr>
    </c:plotArea>
    <c:legend>
      <c:legendPos val="b"/>
      <c:overlay val="0"/>
      <c:spPr>
        <a:ln>
          <a:noFill/>
        </a:ln>
      </c:spPr>
    </c:legend>
    <c:plotVisOnly val="1"/>
    <c:dispBlanksAs val="gap"/>
    <c:showDLblsOverMax val="0"/>
  </c:chart>
  <c:spPr>
    <a:solidFill>
      <a:srgbClr val="FFFFFF"/>
    </a:solidFill>
    <a:ln>
      <a:noFill/>
    </a:ln>
  </c:spPr>
  <c:txPr>
    <a:bodyPr rot="0" vert="horz"/>
    <a:lstStyle/>
    <a:p>
      <a:pPr>
        <a:defRPr lang="en-US" u="none" baseline="0"/>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All!A1"/><Relationship Id="rId1" Type="http://schemas.openxmlformats.org/officeDocument/2006/relationships/hyperlink" Target="#'&#1057;&#1087;&#1080;&#1089;&#1086;&#1082; &#1079;&#1072;&#1087;&#1088;&#1086;&#1089;&#1086;&#1074;'!A1"/><Relationship Id="rId4" Type="http://schemas.openxmlformats.org/officeDocument/2006/relationships/hyperlink" Target="#search_queries!A1"/></Relationships>
</file>

<file path=xl/drawings/_rels/drawing2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806450</xdr:colOff>
      <xdr:row>0</xdr:row>
      <xdr:rowOff>133350</xdr:rowOff>
    </xdr:from>
    <xdr:to>
      <xdr:col>11</xdr:col>
      <xdr:colOff>552450</xdr:colOff>
      <xdr:row>3</xdr:row>
      <xdr:rowOff>0</xdr:rowOff>
    </xdr:to>
    <xdr:pic>
      <xdr:nvPicPr>
        <xdr:cNvPr id="2" name="Изображение 1" descr="unnamed.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6350" y="133350"/>
          <a:ext cx="2857500"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114300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228600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266700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317500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203200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228600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215900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355600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304800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304800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0</xdr:row>
      <xdr:rowOff>0</xdr:rowOff>
    </xdr:from>
    <xdr:to>
      <xdr:col>9</xdr:col>
      <xdr:colOff>292100</xdr:colOff>
      <xdr:row>24</xdr:row>
      <xdr:rowOff>123825</xdr:rowOff>
    </xdr:to>
    <xdr:sp macro="" textlink="">
      <xdr:nvSpPr>
        <xdr:cNvPr id="2" name="TextBox 1"/>
        <xdr:cNvSpPr txBox="1"/>
      </xdr:nvSpPr>
      <xdr:spPr>
        <a:xfrm>
          <a:off x="25400" y="0"/>
          <a:ext cx="7124700" cy="40862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400" b="1">
              <a:solidFill>
                <a:srgbClr val="E65639"/>
              </a:solidFill>
              <a:latin typeface="+mn-lt"/>
              <a:cs typeface="Arial"/>
            </a:rPr>
            <a:t>Методология</a:t>
          </a:r>
          <a:r>
            <a:rPr lang="ru-RU" sz="1400" b="1">
              <a:solidFill>
                <a:schemeClr val="accent5">
                  <a:lumMod val="50000"/>
                </a:schemeClr>
              </a:solidFill>
              <a:latin typeface="+mn-lt"/>
              <a:cs typeface="Arial"/>
            </a:rPr>
            <a:t> </a:t>
          </a:r>
        </a:p>
        <a:p>
          <a:endParaRPr lang="ru-RU" sz="1100" b="1">
            <a:solidFill>
              <a:schemeClr val="accent5">
                <a:lumMod val="50000"/>
              </a:schemeClr>
            </a:solidFill>
            <a:latin typeface="+mn-lt"/>
            <a:cs typeface="Arial"/>
          </a:endParaRPr>
        </a:p>
        <a:p>
          <a:endParaRPr lang="ru-RU" sz="1100" b="1">
            <a:solidFill>
              <a:schemeClr val="accent5">
                <a:lumMod val="50000"/>
              </a:schemeClr>
            </a:solidFill>
            <a:latin typeface="+mn-lt"/>
            <a:cs typeface="Arial"/>
          </a:endParaRPr>
        </a:p>
        <a:p>
          <a:r>
            <a:rPr lang="ru-RU" sz="1100" b="0">
              <a:solidFill>
                <a:schemeClr val="tx1"/>
              </a:solidFill>
              <a:latin typeface="+mn-lt"/>
              <a:cs typeface="Arial"/>
            </a:rPr>
            <a:t>По выборке СМИ в "Медиалогии" мы посмотрели, как менялось количество сообщений по теме за период с 2013 по 2017 год. Поиск производился по ключевым словам «редкие заболевания» и «орфанные заболевания». Дополнительно поиск производился по списку из 24 жизнеугрожающих заболеваний, 4 редким заболеваниям из 7 нозологий и 8 заболеваниям, которые часто упоминаются в контексте редких, но на момент проведения исследования не входят ни в один из приведенных списков.</a:t>
          </a:r>
        </a:p>
        <a:p>
          <a:endParaRPr lang="ru-RU" sz="1100" b="0">
            <a:solidFill>
              <a:schemeClr val="tx1"/>
            </a:solidFill>
            <a:latin typeface="+mn-lt"/>
            <a:cs typeface="Arial"/>
          </a:endParaRPr>
        </a:p>
        <a:p>
          <a:r>
            <a:rPr lang="ru-RU" sz="1100" b="0">
              <a:solidFill>
                <a:schemeClr val="tx1"/>
              </a:solidFill>
              <a:latin typeface="+mn-lt"/>
              <a:cs typeface="Arial"/>
            </a:rPr>
            <a:t>Результаты</a:t>
          </a:r>
          <a:r>
            <a:rPr lang="ru-RU" sz="1100" b="0" baseline="0">
              <a:solidFill>
                <a:schemeClr val="tx1"/>
              </a:solidFill>
              <a:latin typeface="+mn-lt"/>
              <a:cs typeface="Arial"/>
            </a:rPr>
            <a:t> исследования содержат:</a:t>
          </a:r>
          <a:endParaRPr lang="en-US" sz="1100" b="0" baseline="0">
            <a:solidFill>
              <a:schemeClr val="tx1"/>
            </a:solidFill>
            <a:latin typeface="+mn-lt"/>
            <a:cs typeface="Arial"/>
          </a:endParaRPr>
        </a:p>
        <a:p>
          <a:endParaRPr lang="en-US" sz="1100" b="0" baseline="0">
            <a:solidFill>
              <a:schemeClr val="tx1"/>
            </a:solidFill>
            <a:latin typeface="+mn-lt"/>
            <a:cs typeface="Arial"/>
          </a:endParaRPr>
        </a:p>
        <a:p>
          <a:endParaRPr lang="en-US" sz="1100" b="0" baseline="0">
            <a:solidFill>
              <a:schemeClr val="tx1"/>
            </a:solidFill>
            <a:latin typeface="+mn-lt"/>
            <a:cs typeface="Arial"/>
          </a:endParaRPr>
        </a:p>
        <a:p>
          <a:endParaRPr lang="en-US" sz="1050" b="0" baseline="0">
            <a:solidFill>
              <a:schemeClr val="tx1"/>
            </a:solidFill>
            <a:latin typeface="+mn-lt"/>
            <a:cs typeface="Arial"/>
          </a:endParaRPr>
        </a:p>
        <a:p>
          <a:endParaRPr lang="en-US" sz="1050" b="0" baseline="0">
            <a:solidFill>
              <a:schemeClr val="tx1"/>
            </a:solidFill>
            <a:latin typeface="+mn-lt"/>
            <a:cs typeface="Arial"/>
          </a:endParaRPr>
        </a:p>
        <a:p>
          <a:endParaRPr lang="en-US" sz="1050" b="0" baseline="0">
            <a:solidFill>
              <a:schemeClr val="tx1"/>
            </a:solidFill>
            <a:latin typeface="+mn-lt"/>
            <a:cs typeface="Arial"/>
          </a:endParaRPr>
        </a:p>
        <a:p>
          <a:r>
            <a:rPr lang="ru-RU" sz="1100" b="0" baseline="0">
              <a:solidFill>
                <a:schemeClr val="tx1"/>
              </a:solidFill>
              <a:latin typeface="+mn-lt"/>
              <a:cs typeface="Arial"/>
            </a:rPr>
            <a:t>Для перехода к отчетам по отдельным запросам - заболеваниям, нажмите 	</a:t>
          </a:r>
          <a:r>
            <a:rPr lang="en-US" sz="1100" b="0" baseline="0">
              <a:solidFill>
                <a:schemeClr val="tx1"/>
              </a:solidFill>
              <a:latin typeface="+mn-lt"/>
              <a:cs typeface="Arial"/>
            </a:rPr>
            <a:t>                       </a:t>
          </a:r>
          <a:r>
            <a:rPr lang="ru-RU" sz="1100" b="0" baseline="0">
              <a:solidFill>
                <a:schemeClr val="tx1"/>
              </a:solidFill>
              <a:latin typeface="+mn-lt"/>
              <a:cs typeface="Arial"/>
            </a:rPr>
            <a:t>   	        на листе "Список запросов". </a:t>
          </a:r>
        </a:p>
        <a:p>
          <a:endParaRPr lang="ru-RU" sz="1100" b="0" baseline="0">
            <a:solidFill>
              <a:schemeClr val="tx1"/>
            </a:solidFill>
            <a:latin typeface="+mn-lt"/>
            <a:cs typeface="Arial"/>
          </a:endParaRPr>
        </a:p>
        <a:p>
          <a:endParaRPr lang="ru-RU" sz="1400" b="1" baseline="0">
            <a:solidFill>
              <a:schemeClr val="tx1"/>
            </a:solidFill>
            <a:latin typeface="+mn-lt"/>
            <a:cs typeface="Arial"/>
          </a:endParaRPr>
        </a:p>
        <a:p>
          <a:endParaRPr lang="ru-RU" sz="1400" b="1" baseline="0">
            <a:solidFill>
              <a:schemeClr val="tx1"/>
            </a:solidFill>
            <a:latin typeface="+mn-lt"/>
            <a:cs typeface="Arial"/>
          </a:endParaRPr>
        </a:p>
        <a:p>
          <a:endParaRPr lang="ru-RU" sz="1400" b="0" baseline="0">
            <a:solidFill>
              <a:schemeClr val="tx1"/>
            </a:solidFill>
            <a:latin typeface="+mn-lt"/>
            <a:cs typeface="Arial"/>
          </a:endParaRPr>
        </a:p>
        <a:p>
          <a:r>
            <a:rPr lang="en-US" sz="1200" b="0" baseline="0">
              <a:solidFill>
                <a:srgbClr val="E65639"/>
              </a:solidFill>
              <a:latin typeface="+mn-lt"/>
              <a:cs typeface="Arial"/>
            </a:rPr>
            <a:t>NB. </a:t>
          </a:r>
          <a:r>
            <a:rPr lang="ru-RU" sz="1200" b="0" baseline="0">
              <a:solidFill>
                <a:srgbClr val="E65639"/>
              </a:solidFill>
              <a:latin typeface="+mn-lt"/>
              <a:cs typeface="Arial"/>
            </a:rPr>
            <a:t>При интерпретации динамики важно учитывать следующие изменения самой базы "Медиалогия":</a:t>
          </a:r>
        </a:p>
      </xdr:txBody>
    </xdr:sp>
    <xdr:clientData/>
  </xdr:twoCellAnchor>
  <xdr:twoCellAnchor>
    <xdr:from>
      <xdr:col>0</xdr:col>
      <xdr:colOff>127000</xdr:colOff>
      <xdr:row>11</xdr:row>
      <xdr:rowOff>41275</xdr:rowOff>
    </xdr:from>
    <xdr:to>
      <xdr:col>4</xdr:col>
      <xdr:colOff>440267</xdr:colOff>
      <xdr:row>13</xdr:row>
      <xdr:rowOff>28575</xdr:rowOff>
    </xdr:to>
    <xdr:sp macro="" textlink="">
      <xdr:nvSpPr>
        <xdr:cNvPr id="3" name="TextBox 2">
          <a:hlinkClick xmlns:r="http://schemas.openxmlformats.org/officeDocument/2006/relationships" r:id="rId1"/>
        </xdr:cNvPr>
        <xdr:cNvSpPr txBox="1"/>
      </xdr:nvSpPr>
      <xdr:spPr>
        <a:xfrm>
          <a:off x="127000" y="1717675"/>
          <a:ext cx="3818467" cy="292100"/>
        </a:xfrm>
        <a:prstGeom prst="rect">
          <a:avLst/>
        </a:prstGeom>
        <a:solidFill>
          <a:srgbClr val="7F7F7F"/>
        </a:solidFill>
        <a:ln w="9525" cmpd="sng">
          <a:solidFill>
            <a:srgbClr val="302F2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50">
              <a:solidFill>
                <a:schemeClr val="bg1"/>
              </a:solidFill>
              <a:latin typeface="+mn-lt"/>
              <a:cs typeface="Arial"/>
            </a:rPr>
            <a:t>1. Список запросов с</a:t>
          </a:r>
          <a:r>
            <a:rPr lang="ru-RU" sz="1050" baseline="0">
              <a:solidFill>
                <a:schemeClr val="bg1"/>
              </a:solidFill>
              <a:latin typeface="+mn-lt"/>
              <a:cs typeface="Arial"/>
            </a:rPr>
            <a:t> детальной статистикой </a:t>
          </a:r>
          <a:r>
            <a:rPr lang="en-US" sz="1050">
              <a:solidFill>
                <a:schemeClr val="bg1"/>
              </a:solidFill>
              <a:latin typeface="+mn-lt"/>
              <a:cs typeface="Arial"/>
            </a:rPr>
            <a:t>&gt;&gt;</a:t>
          </a:r>
          <a:endParaRPr lang="ru-RU" sz="1050">
            <a:solidFill>
              <a:schemeClr val="bg1"/>
            </a:solidFill>
            <a:latin typeface="+mn-lt"/>
            <a:cs typeface="Arial"/>
          </a:endParaRPr>
        </a:p>
      </xdr:txBody>
    </xdr:sp>
    <xdr:clientData/>
  </xdr:twoCellAnchor>
  <xdr:twoCellAnchor>
    <xdr:from>
      <xdr:col>0</xdr:col>
      <xdr:colOff>114300</xdr:colOff>
      <xdr:row>13</xdr:row>
      <xdr:rowOff>114300</xdr:rowOff>
    </xdr:from>
    <xdr:to>
      <xdr:col>4</xdr:col>
      <xdr:colOff>431800</xdr:colOff>
      <xdr:row>15</xdr:row>
      <xdr:rowOff>101600</xdr:rowOff>
    </xdr:to>
    <xdr:sp macro="" textlink="">
      <xdr:nvSpPr>
        <xdr:cNvPr id="4" name="TextBox 3">
          <a:hlinkClick xmlns:r="http://schemas.openxmlformats.org/officeDocument/2006/relationships" r:id="rId2"/>
        </xdr:cNvPr>
        <xdr:cNvSpPr txBox="1"/>
      </xdr:nvSpPr>
      <xdr:spPr>
        <a:xfrm>
          <a:off x="114300" y="2095500"/>
          <a:ext cx="3822700" cy="292100"/>
        </a:xfrm>
        <a:prstGeom prst="rect">
          <a:avLst/>
        </a:prstGeom>
        <a:solidFill>
          <a:srgbClr val="7F7F7F"/>
        </a:solidFill>
        <a:ln w="9525" cmpd="sng">
          <a:solidFill>
            <a:srgbClr val="302F2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50">
              <a:solidFill>
                <a:schemeClr val="bg1"/>
              </a:solidFill>
              <a:latin typeface="+mn-lt"/>
              <a:cs typeface="Arial"/>
            </a:rPr>
            <a:t>2. Отчет по суммарному количеству сообщений</a:t>
          </a:r>
          <a:r>
            <a:rPr lang="en-US" sz="1050">
              <a:solidFill>
                <a:schemeClr val="bg1"/>
              </a:solidFill>
              <a:latin typeface="+mn-lt"/>
              <a:cs typeface="Arial"/>
            </a:rPr>
            <a:t> &gt;&gt;</a:t>
          </a:r>
          <a:endParaRPr lang="ru-RU" sz="1050">
            <a:solidFill>
              <a:schemeClr val="bg1"/>
            </a:solidFill>
            <a:latin typeface="+mn-lt"/>
            <a:cs typeface="Arial"/>
          </a:endParaRPr>
        </a:p>
      </xdr:txBody>
    </xdr:sp>
    <xdr:clientData/>
  </xdr:twoCellAnchor>
  <xdr:twoCellAnchor>
    <xdr:from>
      <xdr:col>6</xdr:col>
      <xdr:colOff>134408</xdr:colOff>
      <xdr:row>15</xdr:row>
      <xdr:rowOff>141817</xdr:rowOff>
    </xdr:from>
    <xdr:to>
      <xdr:col>7</xdr:col>
      <xdr:colOff>323849</xdr:colOff>
      <xdr:row>17</xdr:row>
      <xdr:rowOff>129117</xdr:rowOff>
    </xdr:to>
    <xdr:sp macro="" textlink="">
      <xdr:nvSpPr>
        <xdr:cNvPr id="7" name="TextBox 6"/>
        <xdr:cNvSpPr txBox="1"/>
      </xdr:nvSpPr>
      <xdr:spPr>
        <a:xfrm>
          <a:off x="4706408" y="2570692"/>
          <a:ext cx="951441" cy="311150"/>
        </a:xfrm>
        <a:prstGeom prst="rect">
          <a:avLst/>
        </a:prstGeom>
        <a:solidFill>
          <a:schemeClr val="bg1">
            <a:lumMod val="85000"/>
          </a:schemeClr>
        </a:solidFill>
        <a:ln w="9525" cmpd="sng">
          <a:solidFill>
            <a:srgbClr val="302F2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50">
              <a:solidFill>
                <a:schemeClr val="tx1"/>
              </a:solidFill>
              <a:latin typeface="+mn-lt"/>
              <a:cs typeface="Arial"/>
            </a:rPr>
            <a:t>К</a:t>
          </a:r>
          <a:r>
            <a:rPr lang="ru-RU" sz="1050" baseline="0">
              <a:solidFill>
                <a:schemeClr val="tx1"/>
              </a:solidFill>
              <a:latin typeface="+mn-lt"/>
              <a:cs typeface="Arial"/>
            </a:rPr>
            <a:t> отчету </a:t>
          </a:r>
          <a:r>
            <a:rPr lang="en-US" sz="1050">
              <a:solidFill>
                <a:schemeClr val="tx1"/>
              </a:solidFill>
              <a:latin typeface="+mn-lt"/>
              <a:cs typeface="Arial"/>
            </a:rPr>
            <a:t>&gt;&gt;</a:t>
          </a:r>
          <a:endParaRPr lang="ru-RU" sz="1050">
            <a:solidFill>
              <a:schemeClr val="tx1"/>
            </a:solidFill>
            <a:latin typeface="+mn-lt"/>
            <a:cs typeface="Arial"/>
          </a:endParaRPr>
        </a:p>
      </xdr:txBody>
    </xdr:sp>
    <xdr:clientData/>
  </xdr:twoCellAnchor>
  <xdr:twoCellAnchor editAs="oneCell">
    <xdr:from>
      <xdr:col>7</xdr:col>
      <xdr:colOff>139700</xdr:colOff>
      <xdr:row>0</xdr:row>
      <xdr:rowOff>34925</xdr:rowOff>
    </xdr:from>
    <xdr:to>
      <xdr:col>9</xdr:col>
      <xdr:colOff>196850</xdr:colOff>
      <xdr:row>3</xdr:row>
      <xdr:rowOff>34925</xdr:rowOff>
    </xdr:to>
    <xdr:pic>
      <xdr:nvPicPr>
        <xdr:cNvPr id="6" name="Picture 1"/>
        <xdr:cNvPicPr>
          <a:picLocks noChangeAspect="1"/>
        </xdr:cNvPicPr>
      </xdr:nvPicPr>
      <xdr:blipFill>
        <a:blip xmlns:r="http://schemas.openxmlformats.org/officeDocument/2006/relationships" r:embed="rId3"/>
        <a:stretch>
          <a:fillRect/>
        </a:stretch>
      </xdr:blipFill>
      <xdr:spPr>
        <a:xfrm>
          <a:off x="5473700" y="34925"/>
          <a:ext cx="1581150" cy="485775"/>
        </a:xfrm>
        <a:prstGeom prst="rect">
          <a:avLst/>
        </a:prstGeom>
        <a:ln w="9525" cmpd="sng">
          <a:noFill/>
        </a:ln>
      </xdr:spPr>
    </xdr:pic>
    <xdr:clientData/>
  </xdr:twoCellAnchor>
  <xdr:twoCellAnchor>
    <xdr:from>
      <xdr:col>0</xdr:col>
      <xdr:colOff>104774</xdr:colOff>
      <xdr:row>18</xdr:row>
      <xdr:rowOff>152400</xdr:rowOff>
    </xdr:from>
    <xdr:to>
      <xdr:col>5</xdr:col>
      <xdr:colOff>247649</xdr:colOff>
      <xdr:row>20</xdr:row>
      <xdr:rowOff>139700</xdr:rowOff>
    </xdr:to>
    <xdr:sp macro="" textlink="">
      <xdr:nvSpPr>
        <xdr:cNvPr id="8" name="TextBox 7">
          <a:hlinkClick xmlns:r="http://schemas.openxmlformats.org/officeDocument/2006/relationships" r:id="rId4"/>
        </xdr:cNvPr>
        <xdr:cNvSpPr txBox="1"/>
      </xdr:nvSpPr>
      <xdr:spPr>
        <a:xfrm>
          <a:off x="104774" y="3067050"/>
          <a:ext cx="3952875" cy="311150"/>
        </a:xfrm>
        <a:prstGeom prst="rect">
          <a:avLst/>
        </a:prstGeom>
        <a:solidFill>
          <a:schemeClr val="bg1">
            <a:lumMod val="65000"/>
          </a:schemeClr>
        </a:solidFill>
        <a:ln w="9525" cmpd="sng">
          <a:solidFill>
            <a:srgbClr val="302F2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50">
              <a:solidFill>
                <a:schemeClr val="bg1"/>
              </a:solidFill>
              <a:latin typeface="+mn-lt"/>
              <a:cs typeface="Arial"/>
            </a:rPr>
            <a:t>Дополнительно:  Как</a:t>
          </a:r>
          <a:r>
            <a:rPr lang="ru-RU" sz="1050" baseline="0">
              <a:solidFill>
                <a:schemeClr val="bg1"/>
              </a:solidFill>
              <a:latin typeface="+mn-lt"/>
              <a:cs typeface="Arial"/>
            </a:rPr>
            <a:t> формулировались поисковые запросы</a:t>
          </a:r>
          <a:r>
            <a:rPr lang="en-US" sz="1050">
              <a:solidFill>
                <a:schemeClr val="bg1"/>
              </a:solidFill>
              <a:latin typeface="+mn-lt"/>
              <a:cs typeface="Arial"/>
            </a:rPr>
            <a:t> &gt;&gt;</a:t>
          </a:r>
          <a:endParaRPr lang="ru-RU" sz="1050">
            <a:solidFill>
              <a:schemeClr val="bg1"/>
            </a:solidFill>
            <a:latin typeface="+mn-lt"/>
            <a:cs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304800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292100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495300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482600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520700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647700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419100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0</xdr:rowOff>
    </xdr:from>
    <xdr:to>
      <xdr:col>2</xdr:col>
      <xdr:colOff>495300</xdr:colOff>
      <xdr:row>2</xdr:row>
      <xdr:rowOff>95250</xdr:rowOff>
    </xdr:to>
    <xdr:pic>
      <xdr:nvPicPr>
        <xdr:cNvPr id="5"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609600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368300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6</xdr:row>
      <xdr:rowOff>12700</xdr:rowOff>
    </xdr:from>
    <xdr:to>
      <xdr:col>5</xdr:col>
      <xdr:colOff>927100</xdr:colOff>
      <xdr:row>20</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6349</xdr:colOff>
      <xdr:row>3</xdr:row>
      <xdr:rowOff>73025</xdr:rowOff>
    </xdr:from>
    <xdr:to>
      <xdr:col>9</xdr:col>
      <xdr:colOff>406400</xdr:colOff>
      <xdr:row>21</xdr:row>
      <xdr:rowOff>165100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254000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609600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228600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215900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101600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76200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63500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76200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38100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63500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1828800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50800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241300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228600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228600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727200" cy="400050"/>
        </a:xfrm>
        <a:prstGeom prst="rect">
          <a:avLst/>
        </a:prstGeom>
        <a:ln w="9525" cmpd="sng">
          <a:noFill/>
        </a:ln>
      </xdr:spPr>
    </xdr:pic>
    <xdr:clientData/>
  </xdr:twoCellAnchor>
  <xdr:twoCellAnchor>
    <xdr:from>
      <xdr:col>1</xdr:col>
      <xdr:colOff>0</xdr:colOff>
      <xdr:row>5</xdr:row>
      <xdr:rowOff>0</xdr:rowOff>
    </xdr:from>
    <xdr:to>
      <xdr:col>5</xdr:col>
      <xdr:colOff>139700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495300</xdr:colOff>
      <xdr:row>2</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500" y="0"/>
          <a:ext cx="1828800" cy="476250"/>
        </a:xfrm>
        <a:prstGeom prst="rect">
          <a:avLst/>
        </a:prstGeom>
        <a:ln w="9525" cmpd="sng">
          <a:noFill/>
        </a:ln>
      </xdr:spPr>
    </xdr:pic>
    <xdr:clientData/>
  </xdr:twoCellAnchor>
  <xdr:twoCellAnchor>
    <xdr:from>
      <xdr:col>1</xdr:col>
      <xdr:colOff>0</xdr:colOff>
      <xdr:row>5</xdr:row>
      <xdr:rowOff>0</xdr:rowOff>
    </xdr:from>
    <xdr:to>
      <xdr:col>5</xdr:col>
      <xdr:colOff>88900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Таблица1" displayName="Таблица1" ref="A1:F38" totalsRowShown="0" headerRowDxfId="17" dataDxfId="15" headerRowBorderDxfId="16" tableBorderDxfId="14" totalsRowBorderDxfId="13">
  <autoFilter ref="A1:F38"/>
  <tableColumns count="6">
    <tableColumn id="1" name="Запрос" dataDxfId="12"/>
    <tableColumn id="2" name="Всего сообщений за 5 лет" dataDxfId="11"/>
    <tableColumn id="3" name="Доля в сообщениях по теме, %" dataDxfId="10" dataCellStyle="Процентный"/>
    <tableColumn id="4" name="Сообщений в 2017 году" dataDxfId="9"/>
    <tableColumn id="5" name="Доля в сообщениях по теме в 2017 году, %" dataDxfId="8" dataCellStyle="Процентный"/>
    <tableColumn id="6" name="Подробные отчеты" dataDxfId="7" dataCellStyle="Гиперссылка"/>
  </tableColumns>
  <tableStyleInfo name="TableStyleLight13" showFirstColumn="0" showLastColumn="0" showRowStripes="1" showColumnStripes="0"/>
</table>
</file>

<file path=xl/tables/table2.xml><?xml version="1.0" encoding="utf-8"?>
<table xmlns="http://schemas.openxmlformats.org/spreadsheetml/2006/main" id="2" name="Таблица2" displayName="Таблица2" ref="A1:B37" totalsRowShown="0">
  <autoFilter ref="A1:B37"/>
  <sortState ref="A2:B37">
    <sortCondition ref="A1:A37"/>
  </sortState>
  <tableColumns count="2">
    <tableColumn id="1" name="Объект" dataDxfId="6"/>
    <tableColumn id="2" name="Текст запроса" dataDxfId="5"/>
  </tableColumns>
  <tableStyleInfo name="TableStyleLight10" showFirstColumn="0" showLastColumn="0" showRowStripes="1" showColumnStripes="0"/>
</table>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5639"/>
  </sheetPr>
  <dimension ref="A6:L30"/>
  <sheetViews>
    <sheetView showGridLines="0" tabSelected="1" zoomScaleSheetLayoutView="100" workbookViewId="0">
      <selection activeCell="A2" sqref="A2"/>
    </sheetView>
  </sheetViews>
  <sheetFormatPr defaultColWidth="10.85546875" defaultRowHeight="12.75" x14ac:dyDescent="0.2"/>
  <cols>
    <col min="1" max="1" width="10.85546875" style="11"/>
    <col min="2" max="2" width="7.85546875" style="11" customWidth="1"/>
    <col min="3" max="10" width="10.85546875" style="11"/>
    <col min="11" max="11" width="8.28515625" style="11" customWidth="1"/>
    <col min="12" max="12" width="8.42578125" style="11" customWidth="1"/>
    <col min="13" max="16384" width="10.85546875" style="11"/>
  </cols>
  <sheetData>
    <row r="6" spans="1:12" x14ac:dyDescent="0.2">
      <c r="A6" s="14"/>
      <c r="B6" s="14"/>
      <c r="C6" s="14"/>
      <c r="D6" s="14"/>
      <c r="E6" s="14"/>
      <c r="F6" s="14"/>
      <c r="G6" s="14"/>
      <c r="H6" s="14"/>
      <c r="I6" s="14"/>
      <c r="J6" s="14"/>
      <c r="K6" s="14"/>
      <c r="L6" s="14"/>
    </row>
    <row r="7" spans="1:12" x14ac:dyDescent="0.2">
      <c r="A7" s="14"/>
      <c r="B7" s="14"/>
      <c r="C7" s="14"/>
      <c r="D7" s="14"/>
      <c r="E7" s="14"/>
      <c r="F7" s="14"/>
      <c r="G7" s="14"/>
      <c r="H7" s="14"/>
      <c r="I7" s="14"/>
      <c r="J7" s="14"/>
      <c r="K7" s="14"/>
      <c r="L7" s="14"/>
    </row>
    <row r="8" spans="1:12" x14ac:dyDescent="0.2">
      <c r="A8" s="14"/>
      <c r="B8" s="14"/>
      <c r="C8" s="14"/>
      <c r="D8" s="14"/>
      <c r="E8" s="14"/>
      <c r="F8" s="14"/>
      <c r="G8" s="14"/>
      <c r="H8" s="14"/>
      <c r="I8" s="14"/>
      <c r="J8" s="14"/>
      <c r="K8" s="14"/>
      <c r="L8" s="14"/>
    </row>
    <row r="9" spans="1:12" x14ac:dyDescent="0.2">
      <c r="A9" s="14"/>
      <c r="B9" s="14"/>
      <c r="C9" s="14"/>
      <c r="D9" s="14"/>
      <c r="E9" s="14"/>
      <c r="F9" s="14"/>
      <c r="G9" s="14"/>
      <c r="H9" s="14"/>
      <c r="I9" s="14"/>
      <c r="J9" s="14"/>
      <c r="K9" s="14"/>
      <c r="L9" s="14"/>
    </row>
    <row r="10" spans="1:12" ht="18" x14ac:dyDescent="0.2">
      <c r="A10" s="14"/>
      <c r="B10" s="15"/>
      <c r="C10" s="14"/>
      <c r="D10" s="14"/>
      <c r="E10" s="14"/>
      <c r="F10" s="14"/>
      <c r="G10" s="14"/>
      <c r="H10" s="14"/>
      <c r="I10" s="14"/>
      <c r="J10" s="14"/>
      <c r="K10" s="14"/>
      <c r="L10" s="14"/>
    </row>
    <row r="11" spans="1:12" ht="18" x14ac:dyDescent="0.2">
      <c r="A11" s="14"/>
      <c r="B11" s="15" t="s">
        <v>75</v>
      </c>
      <c r="C11" s="14"/>
      <c r="D11" s="14"/>
      <c r="E11" s="14"/>
      <c r="F11" s="14"/>
      <c r="G11" s="14"/>
      <c r="H11" s="14"/>
      <c r="I11" s="14"/>
      <c r="J11" s="14"/>
      <c r="K11" s="14"/>
      <c r="L11" s="14"/>
    </row>
    <row r="12" spans="1:12" ht="25.5" x14ac:dyDescent="0.2">
      <c r="A12" s="14"/>
      <c r="B12" s="16" t="s">
        <v>76</v>
      </c>
      <c r="C12" s="14"/>
      <c r="D12" s="14"/>
      <c r="E12" s="14"/>
      <c r="F12" s="14"/>
      <c r="G12" s="14"/>
      <c r="H12" s="14"/>
      <c r="I12" s="14"/>
      <c r="J12" s="14"/>
      <c r="K12" s="14"/>
      <c r="L12" s="14"/>
    </row>
    <row r="13" spans="1:12" ht="18" x14ac:dyDescent="0.2">
      <c r="A13" s="14"/>
      <c r="B13" s="15" t="s">
        <v>77</v>
      </c>
      <c r="C13" s="14"/>
      <c r="D13" s="14"/>
      <c r="E13" s="14"/>
      <c r="F13" s="14"/>
      <c r="G13" s="14"/>
      <c r="H13" s="14"/>
      <c r="I13" s="14"/>
      <c r="J13" s="14"/>
      <c r="K13" s="14"/>
      <c r="L13" s="14"/>
    </row>
    <row r="14" spans="1:12" x14ac:dyDescent="0.2">
      <c r="A14" s="14"/>
      <c r="B14" s="14"/>
      <c r="C14" s="14"/>
      <c r="D14" s="14"/>
      <c r="E14" s="14"/>
      <c r="F14" s="14"/>
      <c r="G14" s="14"/>
      <c r="H14" s="14"/>
      <c r="I14" s="14"/>
      <c r="J14" s="14"/>
      <c r="K14" s="14"/>
      <c r="L14" s="14"/>
    </row>
    <row r="15" spans="1:12" x14ac:dyDescent="0.2">
      <c r="A15" s="14"/>
      <c r="B15" s="14"/>
      <c r="C15" s="14"/>
      <c r="D15" s="14"/>
      <c r="E15" s="14"/>
      <c r="F15" s="14"/>
      <c r="G15" s="14"/>
      <c r="H15" s="14"/>
      <c r="I15" s="14"/>
      <c r="J15" s="14"/>
      <c r="K15" s="14"/>
      <c r="L15" s="14"/>
    </row>
    <row r="16" spans="1:12" x14ac:dyDescent="0.2">
      <c r="A16" s="14"/>
      <c r="B16" s="14"/>
      <c r="C16" s="14"/>
      <c r="D16" s="14"/>
      <c r="E16" s="14"/>
      <c r="F16" s="14"/>
      <c r="G16" s="14"/>
      <c r="H16" s="14"/>
      <c r="I16" s="14"/>
      <c r="J16" s="14"/>
      <c r="K16" s="14"/>
      <c r="L16" s="14"/>
    </row>
    <row r="17" spans="1:12" x14ac:dyDescent="0.2">
      <c r="A17" s="14"/>
      <c r="B17" s="14"/>
      <c r="C17" s="14"/>
      <c r="D17" s="14"/>
      <c r="E17" s="14"/>
      <c r="F17" s="14"/>
      <c r="G17" s="14"/>
      <c r="H17" s="14"/>
      <c r="I17" s="14"/>
      <c r="J17" s="14"/>
      <c r="K17" s="14"/>
      <c r="L17" s="14"/>
    </row>
    <row r="18" spans="1:12" x14ac:dyDescent="0.2">
      <c r="A18" s="14"/>
      <c r="B18" s="14"/>
      <c r="C18" s="14"/>
      <c r="D18" s="14"/>
      <c r="E18" s="14"/>
      <c r="F18" s="14"/>
      <c r="G18" s="14"/>
      <c r="H18" s="14"/>
      <c r="I18" s="14"/>
      <c r="J18" s="14"/>
      <c r="K18" s="14"/>
      <c r="L18" s="14"/>
    </row>
    <row r="19" spans="1:12" x14ac:dyDescent="0.2">
      <c r="A19" s="14"/>
      <c r="B19" s="14"/>
      <c r="C19" s="14"/>
      <c r="D19" s="14"/>
      <c r="E19" s="14"/>
      <c r="F19" s="14"/>
      <c r="G19" s="14"/>
      <c r="H19" s="14"/>
      <c r="I19" s="14"/>
      <c r="J19" s="14"/>
      <c r="K19" s="14"/>
      <c r="L19" s="14"/>
    </row>
    <row r="20" spans="1:12" x14ac:dyDescent="0.2">
      <c r="A20" s="14"/>
      <c r="B20" s="14"/>
      <c r="C20" s="14"/>
      <c r="D20" s="14"/>
      <c r="E20" s="14"/>
      <c r="F20" s="14"/>
      <c r="G20" s="14"/>
      <c r="H20" s="14"/>
      <c r="I20" s="14"/>
      <c r="J20" s="14"/>
      <c r="K20" s="14"/>
      <c r="L20" s="14"/>
    </row>
    <row r="21" spans="1:12" x14ac:dyDescent="0.2">
      <c r="A21" s="14"/>
      <c r="B21" s="14"/>
      <c r="C21" s="14"/>
      <c r="D21" s="14"/>
      <c r="E21" s="14"/>
      <c r="F21" s="14"/>
      <c r="G21" s="14"/>
      <c r="H21" s="14"/>
      <c r="I21" s="14"/>
      <c r="J21" s="14"/>
      <c r="K21" s="14"/>
      <c r="L21" s="14"/>
    </row>
    <row r="22" spans="1:12" x14ac:dyDescent="0.2">
      <c r="A22" s="14"/>
      <c r="B22" s="14"/>
      <c r="C22" s="14"/>
      <c r="D22" s="14"/>
      <c r="E22" s="14"/>
      <c r="F22" s="14"/>
      <c r="G22" s="14"/>
      <c r="H22" s="14"/>
      <c r="I22" s="14"/>
      <c r="J22" s="14"/>
      <c r="K22" s="14"/>
      <c r="L22" s="14"/>
    </row>
    <row r="23" spans="1:12" x14ac:dyDescent="0.2">
      <c r="A23" s="14"/>
      <c r="B23" s="14"/>
      <c r="C23" s="14"/>
      <c r="D23" s="14"/>
      <c r="E23" s="14"/>
      <c r="F23" s="14"/>
      <c r="G23" s="14"/>
      <c r="H23" s="14"/>
      <c r="I23" s="14"/>
      <c r="J23" s="14"/>
      <c r="K23" s="14"/>
      <c r="L23" s="14"/>
    </row>
    <row r="24" spans="1:12" x14ac:dyDescent="0.2">
      <c r="A24" s="14"/>
      <c r="B24" s="14"/>
      <c r="C24" s="14"/>
      <c r="D24" s="14"/>
      <c r="E24" s="14"/>
      <c r="F24" s="14"/>
      <c r="G24" s="14"/>
      <c r="H24" s="14"/>
      <c r="I24" s="14"/>
      <c r="J24" s="14"/>
      <c r="K24" s="14"/>
      <c r="L24" s="14"/>
    </row>
    <row r="25" spans="1:12" x14ac:dyDescent="0.2">
      <c r="A25" s="14"/>
      <c r="B25" s="14"/>
      <c r="C25" s="14"/>
      <c r="D25" s="14"/>
      <c r="E25" s="14"/>
      <c r="F25" s="14"/>
      <c r="G25" s="14"/>
      <c r="H25" s="14"/>
      <c r="I25" s="14"/>
      <c r="J25" s="14"/>
      <c r="K25" s="14"/>
      <c r="L25" s="14"/>
    </row>
    <row r="26" spans="1:12" x14ac:dyDescent="0.2">
      <c r="A26" s="14"/>
      <c r="B26" s="14"/>
      <c r="C26" s="14"/>
      <c r="D26" s="14"/>
      <c r="E26" s="14"/>
      <c r="F26" s="14"/>
      <c r="G26" s="14"/>
      <c r="H26" s="14"/>
      <c r="I26" s="14"/>
      <c r="J26" s="14"/>
      <c r="K26" s="14"/>
      <c r="L26" s="14"/>
    </row>
    <row r="29" spans="1:12" x14ac:dyDescent="0.2">
      <c r="I29" s="12"/>
    </row>
    <row r="30" spans="1:12" ht="15.75" x14ac:dyDescent="0.2">
      <c r="F30" s="21" t="s">
        <v>78</v>
      </c>
    </row>
  </sheetData>
  <phoneticPr fontId="9" type="noConversion"/>
  <pageMargins left="0.75" right="0.75" top="1" bottom="1" header="0.5" footer="0.5"/>
  <pageSetup paperSize="9" orientation="landscape" horizontalDpi="4294967292" verticalDpi="4294967292" r:id="rId1"/>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57</v>
      </c>
      <c r="C4" s="60"/>
      <c r="D4" s="60"/>
      <c r="E4" s="60"/>
      <c r="F4" s="60"/>
    </row>
    <row r="22" spans="2:6" ht="25.5" x14ac:dyDescent="0.2">
      <c r="B22" s="28" t="s">
        <v>79</v>
      </c>
      <c r="C22" s="27" t="s">
        <v>7</v>
      </c>
      <c r="D22" s="27" t="s">
        <v>6</v>
      </c>
      <c r="E22" s="27" t="s">
        <v>46</v>
      </c>
      <c r="F22" s="29" t="s">
        <v>80</v>
      </c>
    </row>
    <row r="23" spans="2:6" x14ac:dyDescent="0.2">
      <c r="B23" s="52" t="s">
        <v>0</v>
      </c>
      <c r="C23" s="4">
        <v>342</v>
      </c>
      <c r="D23" s="4">
        <v>173</v>
      </c>
      <c r="E23" s="54">
        <f t="shared" ref="E23:E28" si="0">SUM(C23:D23)</f>
        <v>515</v>
      </c>
      <c r="F23" s="55"/>
    </row>
    <row r="24" spans="2:6" x14ac:dyDescent="0.2">
      <c r="B24" s="52" t="s">
        <v>1</v>
      </c>
      <c r="C24" s="4">
        <v>299</v>
      </c>
      <c r="D24" s="4">
        <v>187</v>
      </c>
      <c r="E24" s="54">
        <f t="shared" si="0"/>
        <v>486</v>
      </c>
      <c r="F24" s="55">
        <f>(E24-E23)/E23</f>
        <v>-5.6310679611650483E-2</v>
      </c>
    </row>
    <row r="25" spans="2:6" x14ac:dyDescent="0.2">
      <c r="B25" s="52" t="s">
        <v>2</v>
      </c>
      <c r="C25" s="4">
        <v>258</v>
      </c>
      <c r="D25" s="4">
        <v>181</v>
      </c>
      <c r="E25" s="54">
        <f t="shared" si="0"/>
        <v>439</v>
      </c>
      <c r="F25" s="55">
        <f>(E25-E24)/E24</f>
        <v>-9.6707818930041156E-2</v>
      </c>
    </row>
    <row r="26" spans="2:6" x14ac:dyDescent="0.2">
      <c r="B26" s="52" t="s">
        <v>3</v>
      </c>
      <c r="C26" s="4">
        <v>356</v>
      </c>
      <c r="D26" s="4">
        <v>302</v>
      </c>
      <c r="E26" s="54">
        <f t="shared" si="0"/>
        <v>658</v>
      </c>
      <c r="F26" s="55">
        <f>(E26-E25)/E25</f>
        <v>0.49886104783599089</v>
      </c>
    </row>
    <row r="27" spans="2:6" x14ac:dyDescent="0.2">
      <c r="B27" s="52" t="s">
        <v>4</v>
      </c>
      <c r="C27" s="4">
        <v>672</v>
      </c>
      <c r="D27" s="4">
        <v>562</v>
      </c>
      <c r="E27" s="54">
        <f t="shared" si="0"/>
        <v>1234</v>
      </c>
      <c r="F27" s="55">
        <f>(E27-E26)/E26</f>
        <v>0.87537993920972645</v>
      </c>
    </row>
    <row r="28" spans="2:6" x14ac:dyDescent="0.2">
      <c r="B28" s="51" t="s">
        <v>5</v>
      </c>
      <c r="C28" s="51">
        <f>SUM(C23:C27)</f>
        <v>1927</v>
      </c>
      <c r="D28" s="51">
        <f>SUM(D23:D27)</f>
        <v>1405</v>
      </c>
      <c r="E28" s="56">
        <f t="shared" si="0"/>
        <v>3332</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15</v>
      </c>
      <c r="C4" s="60"/>
      <c r="D4" s="60"/>
      <c r="E4" s="60"/>
      <c r="F4" s="60"/>
    </row>
    <row r="22" spans="2:6" ht="25.5" x14ac:dyDescent="0.2">
      <c r="B22" s="28" t="s">
        <v>79</v>
      </c>
      <c r="C22" s="27" t="s">
        <v>7</v>
      </c>
      <c r="D22" s="27" t="s">
        <v>6</v>
      </c>
      <c r="E22" s="27" t="s">
        <v>46</v>
      </c>
      <c r="F22" s="29" t="s">
        <v>80</v>
      </c>
    </row>
    <row r="23" spans="2:6" x14ac:dyDescent="0.2">
      <c r="B23" s="52" t="s">
        <v>0</v>
      </c>
      <c r="C23" s="4">
        <v>29</v>
      </c>
      <c r="D23" s="4">
        <v>6</v>
      </c>
      <c r="E23" s="54">
        <f t="shared" ref="E23:E28" si="0">SUM(C23:D23)</f>
        <v>35</v>
      </c>
      <c r="F23" s="55"/>
    </row>
    <row r="24" spans="2:6" x14ac:dyDescent="0.2">
      <c r="B24" s="52" t="s">
        <v>1</v>
      </c>
      <c r="C24" s="4">
        <v>39</v>
      </c>
      <c r="D24" s="4">
        <v>20</v>
      </c>
      <c r="E24" s="54">
        <f t="shared" si="0"/>
        <v>59</v>
      </c>
      <c r="F24" s="55">
        <f>(E24-E23)/E23</f>
        <v>0.68571428571428572</v>
      </c>
    </row>
    <row r="25" spans="2:6" x14ac:dyDescent="0.2">
      <c r="B25" s="52" t="s">
        <v>2</v>
      </c>
      <c r="C25" s="4">
        <v>41</v>
      </c>
      <c r="D25" s="4">
        <v>26</v>
      </c>
      <c r="E25" s="54">
        <f t="shared" si="0"/>
        <v>67</v>
      </c>
      <c r="F25" s="55">
        <f>(E25-E24)/E24</f>
        <v>0.13559322033898305</v>
      </c>
    </row>
    <row r="26" spans="2:6" x14ac:dyDescent="0.2">
      <c r="B26" s="52" t="s">
        <v>3</v>
      </c>
      <c r="C26" s="4">
        <v>19</v>
      </c>
      <c r="D26" s="4">
        <v>3</v>
      </c>
      <c r="E26" s="54">
        <f t="shared" si="0"/>
        <v>22</v>
      </c>
      <c r="F26" s="55">
        <f>(E26-E25)/E25</f>
        <v>-0.67164179104477617</v>
      </c>
    </row>
    <row r="27" spans="2:6" x14ac:dyDescent="0.2">
      <c r="B27" s="52" t="s">
        <v>4</v>
      </c>
      <c r="C27" s="4">
        <v>150</v>
      </c>
      <c r="D27" s="4">
        <v>92</v>
      </c>
      <c r="E27" s="54">
        <f t="shared" si="0"/>
        <v>242</v>
      </c>
      <c r="F27" s="55">
        <f>(E27-E26)/E26</f>
        <v>10</v>
      </c>
    </row>
    <row r="28" spans="2:6" x14ac:dyDescent="0.2">
      <c r="B28" s="51" t="s">
        <v>5</v>
      </c>
      <c r="C28" s="2">
        <f>SUM(C23:C27)</f>
        <v>278</v>
      </c>
      <c r="D28" s="2">
        <f>SUM(D23:D27)</f>
        <v>147</v>
      </c>
      <c r="E28" s="56">
        <f t="shared" si="0"/>
        <v>425</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58</v>
      </c>
      <c r="C4" s="60"/>
      <c r="D4" s="60"/>
      <c r="E4" s="60"/>
      <c r="F4" s="60"/>
    </row>
    <row r="22" spans="2:6" ht="25.5" x14ac:dyDescent="0.2">
      <c r="B22" s="28" t="s">
        <v>79</v>
      </c>
      <c r="C22" s="27" t="s">
        <v>7</v>
      </c>
      <c r="D22" s="27" t="s">
        <v>6</v>
      </c>
      <c r="E22" s="27" t="s">
        <v>46</v>
      </c>
      <c r="F22" s="29" t="s">
        <v>80</v>
      </c>
    </row>
    <row r="23" spans="2:6" x14ac:dyDescent="0.2">
      <c r="B23" s="52" t="s">
        <v>0</v>
      </c>
      <c r="C23" s="4">
        <v>11</v>
      </c>
      <c r="D23" s="4">
        <v>1</v>
      </c>
      <c r="E23" s="54">
        <f t="shared" ref="E23:E28" si="0">SUM(C23:D23)</f>
        <v>12</v>
      </c>
      <c r="F23" s="55"/>
    </row>
    <row r="24" spans="2:6" x14ac:dyDescent="0.2">
      <c r="B24" s="52" t="s">
        <v>1</v>
      </c>
      <c r="C24" s="4">
        <v>32</v>
      </c>
      <c r="D24" s="4">
        <v>11</v>
      </c>
      <c r="E24" s="54">
        <f t="shared" si="0"/>
        <v>43</v>
      </c>
      <c r="F24" s="55">
        <f>(E24-E23)/E23</f>
        <v>2.5833333333333335</v>
      </c>
    </row>
    <row r="25" spans="2:6" x14ac:dyDescent="0.2">
      <c r="B25" s="52" t="s">
        <v>2</v>
      </c>
      <c r="C25" s="4">
        <v>26</v>
      </c>
      <c r="D25" s="4">
        <v>11</v>
      </c>
      <c r="E25" s="54">
        <f t="shared" si="0"/>
        <v>37</v>
      </c>
      <c r="F25" s="55">
        <f>(E25-E24)/E24</f>
        <v>-0.13953488372093023</v>
      </c>
    </row>
    <row r="26" spans="2:6" x14ac:dyDescent="0.2">
      <c r="B26" s="52" t="s">
        <v>3</v>
      </c>
      <c r="C26" s="4">
        <v>25</v>
      </c>
      <c r="D26" s="4">
        <v>8</v>
      </c>
      <c r="E26" s="54">
        <f t="shared" si="0"/>
        <v>33</v>
      </c>
      <c r="F26" s="55">
        <f>(E26-E25)/E25</f>
        <v>-0.10810810810810811</v>
      </c>
    </row>
    <row r="27" spans="2:6" x14ac:dyDescent="0.2">
      <c r="B27" s="52" t="s">
        <v>4</v>
      </c>
      <c r="C27" s="4">
        <v>55</v>
      </c>
      <c r="D27" s="4">
        <v>44</v>
      </c>
      <c r="E27" s="54">
        <f t="shared" si="0"/>
        <v>99</v>
      </c>
      <c r="F27" s="55">
        <f>(E27-E26)/E26</f>
        <v>2</v>
      </c>
    </row>
    <row r="28" spans="2:6" x14ac:dyDescent="0.2">
      <c r="B28" s="51" t="s">
        <v>5</v>
      </c>
      <c r="C28" s="51">
        <f>SUM(C23:C27)</f>
        <v>149</v>
      </c>
      <c r="D28" s="51">
        <f>SUM(D23:D27)</f>
        <v>75</v>
      </c>
      <c r="E28" s="56">
        <f t="shared" si="0"/>
        <v>224</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17</v>
      </c>
      <c r="C4" s="60"/>
      <c r="D4" s="60"/>
      <c r="E4" s="60"/>
      <c r="F4" s="60"/>
    </row>
    <row r="22" spans="2:6" ht="25.5" x14ac:dyDescent="0.2">
      <c r="B22" s="28" t="s">
        <v>79</v>
      </c>
      <c r="C22" s="27" t="s">
        <v>7</v>
      </c>
      <c r="D22" s="27" t="s">
        <v>6</v>
      </c>
      <c r="E22" s="27" t="s">
        <v>46</v>
      </c>
      <c r="F22" s="29" t="s">
        <v>80</v>
      </c>
    </row>
    <row r="23" spans="2:6" x14ac:dyDescent="0.2">
      <c r="B23" s="52" t="s">
        <v>0</v>
      </c>
      <c r="C23" s="4">
        <v>343</v>
      </c>
      <c r="D23" s="4">
        <v>252</v>
      </c>
      <c r="E23" s="54">
        <f t="shared" ref="E23:E28" si="0">SUM(C23:D23)</f>
        <v>595</v>
      </c>
      <c r="F23" s="55"/>
    </row>
    <row r="24" spans="2:6" x14ac:dyDescent="0.2">
      <c r="B24" s="52" t="s">
        <v>1</v>
      </c>
      <c r="C24" s="4">
        <v>389</v>
      </c>
      <c r="D24" s="4">
        <v>236</v>
      </c>
      <c r="E24" s="54">
        <f t="shared" si="0"/>
        <v>625</v>
      </c>
      <c r="F24" s="55">
        <f>(E24-E23)/E23</f>
        <v>5.0420168067226892E-2</v>
      </c>
    </row>
    <row r="25" spans="2:6" x14ac:dyDescent="0.2">
      <c r="B25" s="52" t="s">
        <v>2</v>
      </c>
      <c r="C25" s="4">
        <v>507</v>
      </c>
      <c r="D25" s="4">
        <v>274</v>
      </c>
      <c r="E25" s="54">
        <f t="shared" si="0"/>
        <v>781</v>
      </c>
      <c r="F25" s="55">
        <f>(E25-E24)/E24</f>
        <v>0.24959999999999999</v>
      </c>
    </row>
    <row r="26" spans="2:6" x14ac:dyDescent="0.2">
      <c r="B26" s="52" t="s">
        <v>3</v>
      </c>
      <c r="C26" s="4">
        <v>691</v>
      </c>
      <c r="D26" s="4">
        <v>395</v>
      </c>
      <c r="E26" s="54">
        <f t="shared" si="0"/>
        <v>1086</v>
      </c>
      <c r="F26" s="55">
        <f>(E26-E25)/E25</f>
        <v>0.39052496798975672</v>
      </c>
    </row>
    <row r="27" spans="2:6" x14ac:dyDescent="0.2">
      <c r="B27" s="52" t="s">
        <v>4</v>
      </c>
      <c r="C27" s="4">
        <v>701</v>
      </c>
      <c r="D27" s="4">
        <v>524</v>
      </c>
      <c r="E27" s="54">
        <f t="shared" si="0"/>
        <v>1225</v>
      </c>
      <c r="F27" s="55">
        <f>(E27-E26)/E26</f>
        <v>0.1279926335174954</v>
      </c>
    </row>
    <row r="28" spans="2:6" x14ac:dyDescent="0.2">
      <c r="B28" s="51" t="s">
        <v>5</v>
      </c>
      <c r="C28" s="51">
        <f>SUM(C23:C27)</f>
        <v>2631</v>
      </c>
      <c r="D28" s="51">
        <f>SUM(D23:D27)</f>
        <v>1681</v>
      </c>
      <c r="E28" s="56">
        <f t="shared" si="0"/>
        <v>4312</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59</v>
      </c>
      <c r="C4" s="60"/>
      <c r="D4" s="60"/>
      <c r="E4" s="60"/>
      <c r="F4" s="60"/>
    </row>
    <row r="22" spans="2:6" ht="25.5" x14ac:dyDescent="0.2">
      <c r="B22" s="28" t="s">
        <v>79</v>
      </c>
      <c r="C22" s="27" t="s">
        <v>7</v>
      </c>
      <c r="D22" s="27" t="s">
        <v>6</v>
      </c>
      <c r="E22" s="27" t="s">
        <v>46</v>
      </c>
      <c r="F22" s="29" t="s">
        <v>80</v>
      </c>
    </row>
    <row r="23" spans="2:6" x14ac:dyDescent="0.2">
      <c r="B23" s="52" t="s">
        <v>0</v>
      </c>
      <c r="C23" s="4">
        <v>48</v>
      </c>
      <c r="D23" s="4">
        <v>32</v>
      </c>
      <c r="E23" s="54">
        <f t="shared" ref="E23:E28" si="0">SUM(C23:D23)</f>
        <v>80</v>
      </c>
      <c r="F23" s="55"/>
    </row>
    <row r="24" spans="2:6" x14ac:dyDescent="0.2">
      <c r="B24" s="52" t="s">
        <v>1</v>
      </c>
      <c r="C24" s="4">
        <v>135</v>
      </c>
      <c r="D24" s="4">
        <v>100</v>
      </c>
      <c r="E24" s="54">
        <f t="shared" si="0"/>
        <v>235</v>
      </c>
      <c r="F24" s="55">
        <f>(E24-E23)/E23</f>
        <v>1.9375</v>
      </c>
    </row>
    <row r="25" spans="2:6" x14ac:dyDescent="0.2">
      <c r="B25" s="52" t="s">
        <v>2</v>
      </c>
      <c r="C25" s="4">
        <v>54</v>
      </c>
      <c r="D25" s="4">
        <v>40</v>
      </c>
      <c r="E25" s="54">
        <f t="shared" si="0"/>
        <v>94</v>
      </c>
      <c r="F25" s="55">
        <f>(E25-E24)/E24</f>
        <v>-0.6</v>
      </c>
    </row>
    <row r="26" spans="2:6" x14ac:dyDescent="0.2">
      <c r="B26" s="52" t="s">
        <v>3</v>
      </c>
      <c r="C26" s="4">
        <v>92</v>
      </c>
      <c r="D26" s="4">
        <v>44</v>
      </c>
      <c r="E26" s="54">
        <f t="shared" si="0"/>
        <v>136</v>
      </c>
      <c r="F26" s="55">
        <f>(E26-E25)/E25</f>
        <v>0.44680851063829785</v>
      </c>
    </row>
    <row r="27" spans="2:6" x14ac:dyDescent="0.2">
      <c r="B27" s="52" t="s">
        <v>4</v>
      </c>
      <c r="C27" s="4">
        <v>181</v>
      </c>
      <c r="D27" s="4">
        <v>195</v>
      </c>
      <c r="E27" s="54">
        <f t="shared" si="0"/>
        <v>376</v>
      </c>
      <c r="F27" s="55">
        <f>(E27-E26)/E26</f>
        <v>1.7647058823529411</v>
      </c>
    </row>
    <row r="28" spans="2:6" x14ac:dyDescent="0.2">
      <c r="B28" s="51" t="s">
        <v>5</v>
      </c>
      <c r="C28" s="51">
        <f>SUM(C23:C27)</f>
        <v>510</v>
      </c>
      <c r="D28" s="51">
        <f>SUM(D23:D27)</f>
        <v>411</v>
      </c>
      <c r="E28" s="56">
        <f t="shared" si="0"/>
        <v>921</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19</v>
      </c>
      <c r="C4" s="60"/>
      <c r="D4" s="60"/>
      <c r="E4" s="60"/>
      <c r="F4" s="60"/>
    </row>
    <row r="22" spans="2:6" ht="25.5" x14ac:dyDescent="0.2">
      <c r="B22" s="28" t="s">
        <v>79</v>
      </c>
      <c r="C22" s="27" t="s">
        <v>7</v>
      </c>
      <c r="D22" s="27" t="s">
        <v>6</v>
      </c>
      <c r="E22" s="27" t="s">
        <v>46</v>
      </c>
      <c r="F22" s="29" t="s">
        <v>80</v>
      </c>
    </row>
    <row r="23" spans="2:6" x14ac:dyDescent="0.2">
      <c r="B23" s="52" t="s">
        <v>0</v>
      </c>
      <c r="C23" s="4">
        <v>187</v>
      </c>
      <c r="D23" s="4">
        <v>73</v>
      </c>
      <c r="E23" s="54">
        <f t="shared" ref="E23:E28" si="0">SUM(C23:D23)</f>
        <v>260</v>
      </c>
      <c r="F23" s="55"/>
    </row>
    <row r="24" spans="2:6" x14ac:dyDescent="0.2">
      <c r="B24" s="52" t="s">
        <v>1</v>
      </c>
      <c r="C24" s="4">
        <v>235</v>
      </c>
      <c r="D24" s="4">
        <v>81</v>
      </c>
      <c r="E24" s="54">
        <f t="shared" si="0"/>
        <v>316</v>
      </c>
      <c r="F24" s="55">
        <f>(E24-E23)/E23</f>
        <v>0.2153846153846154</v>
      </c>
    </row>
    <row r="25" spans="2:6" x14ac:dyDescent="0.2">
      <c r="B25" s="52" t="s">
        <v>2</v>
      </c>
      <c r="C25" s="4">
        <v>258</v>
      </c>
      <c r="D25" s="4">
        <v>83</v>
      </c>
      <c r="E25" s="54">
        <f t="shared" si="0"/>
        <v>341</v>
      </c>
      <c r="F25" s="55">
        <f>(E25-E24)/E24</f>
        <v>7.9113924050632917E-2</v>
      </c>
    </row>
    <row r="26" spans="2:6" x14ac:dyDescent="0.2">
      <c r="B26" s="52" t="s">
        <v>3</v>
      </c>
      <c r="C26" s="4">
        <v>478</v>
      </c>
      <c r="D26" s="4">
        <v>309</v>
      </c>
      <c r="E26" s="54">
        <f t="shared" si="0"/>
        <v>787</v>
      </c>
      <c r="F26" s="55">
        <f>(E26-E25)/E25</f>
        <v>1.3079178885630498</v>
      </c>
    </row>
    <row r="27" spans="2:6" x14ac:dyDescent="0.2">
      <c r="B27" s="52" t="s">
        <v>4</v>
      </c>
      <c r="C27" s="4">
        <v>359</v>
      </c>
      <c r="D27" s="4">
        <v>262</v>
      </c>
      <c r="E27" s="54">
        <f t="shared" si="0"/>
        <v>621</v>
      </c>
      <c r="F27" s="55">
        <f>(E27-E26)/E26</f>
        <v>-0.21092757306226176</v>
      </c>
    </row>
    <row r="28" spans="2:6" x14ac:dyDescent="0.2">
      <c r="B28" s="51" t="s">
        <v>5</v>
      </c>
      <c r="C28" s="51">
        <f>SUM(C23:C27)</f>
        <v>1517</v>
      </c>
      <c r="D28" s="51">
        <f>SUM(D23:D27)</f>
        <v>808</v>
      </c>
      <c r="E28" s="56">
        <f t="shared" si="0"/>
        <v>2325</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60</v>
      </c>
      <c r="C4" s="60"/>
      <c r="D4" s="60"/>
      <c r="E4" s="60"/>
      <c r="F4" s="60"/>
    </row>
    <row r="22" spans="2:6" ht="25.5" x14ac:dyDescent="0.2">
      <c r="B22" s="28" t="s">
        <v>79</v>
      </c>
      <c r="C22" s="27" t="s">
        <v>7</v>
      </c>
      <c r="D22" s="27" t="s">
        <v>6</v>
      </c>
      <c r="E22" s="27" t="s">
        <v>46</v>
      </c>
      <c r="F22" s="29" t="s">
        <v>80</v>
      </c>
    </row>
    <row r="23" spans="2:6" x14ac:dyDescent="0.2">
      <c r="B23" s="52" t="s">
        <v>0</v>
      </c>
      <c r="C23" s="4">
        <v>35</v>
      </c>
      <c r="D23" s="4">
        <v>21</v>
      </c>
      <c r="E23" s="54">
        <f t="shared" ref="E23:E28" si="0">SUM(C23:D23)</f>
        <v>56</v>
      </c>
      <c r="F23" s="55"/>
    </row>
    <row r="24" spans="2:6" x14ac:dyDescent="0.2">
      <c r="B24" s="52" t="s">
        <v>1</v>
      </c>
      <c r="C24" s="4">
        <v>39</v>
      </c>
      <c r="D24" s="4">
        <v>15</v>
      </c>
      <c r="E24" s="54">
        <f t="shared" si="0"/>
        <v>54</v>
      </c>
      <c r="F24" s="55">
        <f>(E24-E23)/E23</f>
        <v>-3.5714285714285712E-2</v>
      </c>
    </row>
    <row r="25" spans="2:6" x14ac:dyDescent="0.2">
      <c r="B25" s="52" t="s">
        <v>2</v>
      </c>
      <c r="C25" s="4">
        <v>56</v>
      </c>
      <c r="D25" s="4">
        <v>31</v>
      </c>
      <c r="E25" s="54">
        <f t="shared" si="0"/>
        <v>87</v>
      </c>
      <c r="F25" s="55">
        <f>(E25-E24)/E24</f>
        <v>0.61111111111111116</v>
      </c>
    </row>
    <row r="26" spans="2:6" x14ac:dyDescent="0.2">
      <c r="B26" s="52" t="s">
        <v>3</v>
      </c>
      <c r="C26" s="4">
        <v>54</v>
      </c>
      <c r="D26" s="4">
        <v>34</v>
      </c>
      <c r="E26" s="54">
        <f t="shared" si="0"/>
        <v>88</v>
      </c>
      <c r="F26" s="55">
        <f>(E26-E25)/E25</f>
        <v>1.1494252873563218E-2</v>
      </c>
    </row>
    <row r="27" spans="2:6" x14ac:dyDescent="0.2">
      <c r="B27" s="52" t="s">
        <v>4</v>
      </c>
      <c r="C27" s="4">
        <v>112</v>
      </c>
      <c r="D27" s="4">
        <v>86</v>
      </c>
      <c r="E27" s="54">
        <f t="shared" si="0"/>
        <v>198</v>
      </c>
      <c r="F27" s="55">
        <f>(E27-E26)/E26</f>
        <v>1.25</v>
      </c>
    </row>
    <row r="28" spans="2:6" x14ac:dyDescent="0.2">
      <c r="B28" s="51" t="s">
        <v>5</v>
      </c>
      <c r="C28" s="51">
        <f>SUM(C23:C27)</f>
        <v>296</v>
      </c>
      <c r="D28" s="51">
        <f>SUM(D23:D27)</f>
        <v>187</v>
      </c>
      <c r="E28" s="56">
        <f t="shared" si="0"/>
        <v>483</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61</v>
      </c>
      <c r="C4" s="60"/>
      <c r="D4" s="60"/>
      <c r="E4" s="60"/>
      <c r="F4" s="60"/>
    </row>
    <row r="22" spans="2:6" ht="25.5" x14ac:dyDescent="0.2">
      <c r="B22" s="28" t="s">
        <v>79</v>
      </c>
      <c r="C22" s="27" t="s">
        <v>7</v>
      </c>
      <c r="D22" s="27" t="s">
        <v>6</v>
      </c>
      <c r="E22" s="27" t="s">
        <v>46</v>
      </c>
      <c r="F22" s="29" t="s">
        <v>80</v>
      </c>
    </row>
    <row r="23" spans="2:6" x14ac:dyDescent="0.2">
      <c r="B23" s="52" t="s">
        <v>0</v>
      </c>
      <c r="C23" s="4">
        <v>88</v>
      </c>
      <c r="D23" s="4">
        <v>43</v>
      </c>
      <c r="E23" s="54">
        <f t="shared" ref="E23:E28" si="0">SUM(C23:D23)</f>
        <v>131</v>
      </c>
      <c r="F23" s="55"/>
    </row>
    <row r="24" spans="2:6" x14ac:dyDescent="0.2">
      <c r="B24" s="52" t="s">
        <v>1</v>
      </c>
      <c r="C24" s="4">
        <v>118</v>
      </c>
      <c r="D24" s="4">
        <v>89</v>
      </c>
      <c r="E24" s="54">
        <f t="shared" si="0"/>
        <v>207</v>
      </c>
      <c r="F24" s="55">
        <f>(E24-E23)/E23</f>
        <v>0.58015267175572516</v>
      </c>
    </row>
    <row r="25" spans="2:6" x14ac:dyDescent="0.2">
      <c r="B25" s="52" t="s">
        <v>2</v>
      </c>
      <c r="C25" s="4">
        <v>98</v>
      </c>
      <c r="D25" s="4">
        <v>74</v>
      </c>
      <c r="E25" s="54">
        <f t="shared" si="0"/>
        <v>172</v>
      </c>
      <c r="F25" s="55">
        <f>(E25-E24)/E24</f>
        <v>-0.16908212560386474</v>
      </c>
    </row>
    <row r="26" spans="2:6" x14ac:dyDescent="0.2">
      <c r="B26" s="52" t="s">
        <v>3</v>
      </c>
      <c r="C26" s="4">
        <v>118</v>
      </c>
      <c r="D26" s="4">
        <v>132</v>
      </c>
      <c r="E26" s="54">
        <f t="shared" si="0"/>
        <v>250</v>
      </c>
      <c r="F26" s="55">
        <f>(E26-E25)/E25</f>
        <v>0.45348837209302323</v>
      </c>
    </row>
    <row r="27" spans="2:6" x14ac:dyDescent="0.2">
      <c r="B27" s="52" t="s">
        <v>4</v>
      </c>
      <c r="C27" s="4">
        <v>284</v>
      </c>
      <c r="D27" s="4">
        <v>297</v>
      </c>
      <c r="E27" s="54">
        <f t="shared" si="0"/>
        <v>581</v>
      </c>
      <c r="F27" s="55">
        <f>(E27-E26)/E26</f>
        <v>1.3240000000000001</v>
      </c>
    </row>
    <row r="28" spans="2:6" x14ac:dyDescent="0.2">
      <c r="B28" s="51" t="s">
        <v>5</v>
      </c>
      <c r="C28" s="51">
        <f>SUM(C23:C27)</f>
        <v>706</v>
      </c>
      <c r="D28" s="51">
        <f>SUM(D23:D27)</f>
        <v>635</v>
      </c>
      <c r="E28" s="56">
        <f t="shared" si="0"/>
        <v>1341</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62</v>
      </c>
      <c r="C4" s="60"/>
      <c r="D4" s="60"/>
      <c r="E4" s="60"/>
      <c r="F4" s="60"/>
    </row>
    <row r="22" spans="2:6" ht="25.5" x14ac:dyDescent="0.2">
      <c r="B22" s="28" t="s">
        <v>79</v>
      </c>
      <c r="C22" s="27" t="s">
        <v>7</v>
      </c>
      <c r="D22" s="27" t="s">
        <v>6</v>
      </c>
      <c r="E22" s="27" t="s">
        <v>46</v>
      </c>
      <c r="F22" s="29" t="s">
        <v>80</v>
      </c>
    </row>
    <row r="23" spans="2:6" x14ac:dyDescent="0.2">
      <c r="B23" s="52" t="s">
        <v>0</v>
      </c>
      <c r="C23" s="4">
        <v>303</v>
      </c>
      <c r="D23" s="4">
        <v>109</v>
      </c>
      <c r="E23" s="54">
        <f t="shared" ref="E23:E28" si="0">SUM(C23:D23)</f>
        <v>412</v>
      </c>
      <c r="F23" s="55"/>
    </row>
    <row r="24" spans="2:6" x14ac:dyDescent="0.2">
      <c r="B24" s="52" t="s">
        <v>1</v>
      </c>
      <c r="C24" s="4">
        <v>433</v>
      </c>
      <c r="D24" s="4">
        <v>244</v>
      </c>
      <c r="E24" s="54">
        <f t="shared" si="0"/>
        <v>677</v>
      </c>
      <c r="F24" s="55">
        <f>(E24-E23)/E23</f>
        <v>0.64320388349514568</v>
      </c>
    </row>
    <row r="25" spans="2:6" x14ac:dyDescent="0.2">
      <c r="B25" s="52" t="s">
        <v>2</v>
      </c>
      <c r="C25" s="4">
        <v>534</v>
      </c>
      <c r="D25" s="4">
        <v>259</v>
      </c>
      <c r="E25" s="54">
        <f t="shared" si="0"/>
        <v>793</v>
      </c>
      <c r="F25" s="55">
        <f>(E25-E24)/E24</f>
        <v>0.17134416543574593</v>
      </c>
    </row>
    <row r="26" spans="2:6" x14ac:dyDescent="0.2">
      <c r="B26" s="52" t="s">
        <v>3</v>
      </c>
      <c r="C26" s="4">
        <v>499</v>
      </c>
      <c r="D26" s="4">
        <v>283</v>
      </c>
      <c r="E26" s="54">
        <f t="shared" si="0"/>
        <v>782</v>
      </c>
      <c r="F26" s="55">
        <f>(E26-E25)/E25</f>
        <v>-1.3871374527112233E-2</v>
      </c>
    </row>
    <row r="27" spans="2:6" x14ac:dyDescent="0.2">
      <c r="B27" s="52" t="s">
        <v>4</v>
      </c>
      <c r="C27" s="4">
        <v>670</v>
      </c>
      <c r="D27" s="4">
        <v>431</v>
      </c>
      <c r="E27" s="54">
        <f t="shared" si="0"/>
        <v>1101</v>
      </c>
      <c r="F27" s="55">
        <f>(E27-E26)/E26</f>
        <v>0.40792838874680309</v>
      </c>
    </row>
    <row r="28" spans="2:6" x14ac:dyDescent="0.2">
      <c r="B28" s="51" t="s">
        <v>5</v>
      </c>
      <c r="C28" s="51">
        <f>SUM(C23:C27)</f>
        <v>2439</v>
      </c>
      <c r="D28" s="51">
        <f>SUM(D23:D27)</f>
        <v>1326</v>
      </c>
      <c r="E28" s="56">
        <f t="shared" si="0"/>
        <v>3765</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63</v>
      </c>
      <c r="C4" s="60"/>
      <c r="D4" s="60"/>
      <c r="E4" s="60"/>
      <c r="F4" s="60"/>
    </row>
    <row r="22" spans="2:6" ht="25.5" x14ac:dyDescent="0.2">
      <c r="B22" s="28" t="s">
        <v>79</v>
      </c>
      <c r="C22" s="27" t="s">
        <v>7</v>
      </c>
      <c r="D22" s="27" t="s">
        <v>6</v>
      </c>
      <c r="E22" s="27" t="s">
        <v>46</v>
      </c>
      <c r="F22" s="29" t="s">
        <v>80</v>
      </c>
    </row>
    <row r="23" spans="2:6" x14ac:dyDescent="0.2">
      <c r="B23" s="52" t="s">
        <v>0</v>
      </c>
      <c r="C23" s="4">
        <v>17</v>
      </c>
      <c r="D23" s="4">
        <v>12</v>
      </c>
      <c r="E23" s="54">
        <f t="shared" ref="E23:E28" si="0">SUM(C23:D23)</f>
        <v>29</v>
      </c>
      <c r="F23" s="55"/>
    </row>
    <row r="24" spans="2:6" x14ac:dyDescent="0.2">
      <c r="B24" s="52" t="s">
        <v>1</v>
      </c>
      <c r="C24" s="4">
        <v>10</v>
      </c>
      <c r="D24" s="4">
        <v>23</v>
      </c>
      <c r="E24" s="54">
        <f t="shared" si="0"/>
        <v>33</v>
      </c>
      <c r="F24" s="55">
        <f>(E24-E23)/E23</f>
        <v>0.13793103448275862</v>
      </c>
    </row>
    <row r="25" spans="2:6" x14ac:dyDescent="0.2">
      <c r="B25" s="52" t="s">
        <v>2</v>
      </c>
      <c r="C25" s="4">
        <v>14</v>
      </c>
      <c r="D25" s="4">
        <v>8</v>
      </c>
      <c r="E25" s="54">
        <f t="shared" si="0"/>
        <v>22</v>
      </c>
      <c r="F25" s="55">
        <f>(E25-E24)/E24</f>
        <v>-0.33333333333333331</v>
      </c>
    </row>
    <row r="26" spans="2:6" x14ac:dyDescent="0.2">
      <c r="B26" s="52" t="s">
        <v>3</v>
      </c>
      <c r="C26" s="4">
        <v>25</v>
      </c>
      <c r="D26" s="4">
        <v>25</v>
      </c>
      <c r="E26" s="54">
        <f t="shared" si="0"/>
        <v>50</v>
      </c>
      <c r="F26" s="55">
        <f>(E26-E25)/E25</f>
        <v>1.2727272727272727</v>
      </c>
    </row>
    <row r="27" spans="2:6" x14ac:dyDescent="0.2">
      <c r="B27" s="52" t="s">
        <v>4</v>
      </c>
      <c r="C27" s="4">
        <v>52</v>
      </c>
      <c r="D27" s="4">
        <v>45</v>
      </c>
      <c r="E27" s="54">
        <f t="shared" si="0"/>
        <v>97</v>
      </c>
      <c r="F27" s="55">
        <f>(E27-E26)/E26</f>
        <v>0.94</v>
      </c>
    </row>
    <row r="28" spans="2:6" x14ac:dyDescent="0.2">
      <c r="B28" s="51" t="s">
        <v>5</v>
      </c>
      <c r="C28" s="51">
        <f>SUM(C23:C27)</f>
        <v>118</v>
      </c>
      <c r="D28" s="51">
        <f>SUM(D23:D27)</f>
        <v>113</v>
      </c>
      <c r="E28" s="56">
        <f t="shared" si="0"/>
        <v>231</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5639"/>
  </sheetPr>
  <dimension ref="A1:J40"/>
  <sheetViews>
    <sheetView showGridLines="0" zoomScale="82" zoomScaleNormal="82" workbookViewId="0">
      <selection activeCell="E31" sqref="E31"/>
    </sheetView>
  </sheetViews>
  <sheetFormatPr defaultColWidth="11.42578125" defaultRowHeight="12.75" x14ac:dyDescent="0.2"/>
  <sheetData>
    <row r="1" spans="1:10" x14ac:dyDescent="0.2">
      <c r="A1" s="11"/>
      <c r="B1" s="11"/>
      <c r="C1" s="11"/>
      <c r="D1" s="11"/>
      <c r="E1" s="11"/>
      <c r="F1" s="11"/>
      <c r="G1" s="11"/>
      <c r="H1" s="11"/>
      <c r="I1" s="11"/>
      <c r="J1" s="11"/>
    </row>
    <row r="2" spans="1:10" x14ac:dyDescent="0.2">
      <c r="A2" s="11"/>
      <c r="B2" s="11"/>
      <c r="C2" s="11"/>
      <c r="D2" s="11"/>
      <c r="E2" s="11"/>
      <c r="F2" s="11"/>
      <c r="G2" s="11"/>
      <c r="H2" s="11"/>
      <c r="I2" s="11"/>
      <c r="J2" s="11"/>
    </row>
    <row r="3" spans="1:10" x14ac:dyDescent="0.2">
      <c r="A3" s="11"/>
      <c r="B3" s="11"/>
      <c r="C3" s="11"/>
      <c r="D3" s="11"/>
      <c r="E3" s="11"/>
      <c r="F3" s="11"/>
      <c r="G3" s="11"/>
      <c r="H3" s="11"/>
      <c r="I3" s="11"/>
      <c r="J3" s="11"/>
    </row>
    <row r="4" spans="1:10" x14ac:dyDescent="0.2">
      <c r="A4" s="11"/>
      <c r="B4" s="11"/>
      <c r="C4" s="11"/>
      <c r="D4" s="11"/>
      <c r="E4" s="11"/>
      <c r="F4" s="11"/>
      <c r="G4" s="11"/>
      <c r="H4" s="11"/>
      <c r="I4" s="11"/>
      <c r="J4" s="11"/>
    </row>
    <row r="5" spans="1:10" x14ac:dyDescent="0.2">
      <c r="A5" s="11"/>
      <c r="B5" s="11"/>
      <c r="C5" s="11"/>
      <c r="D5" s="11"/>
      <c r="E5" s="11"/>
      <c r="F5" s="11"/>
      <c r="G5" s="11"/>
      <c r="H5" s="11"/>
      <c r="I5" s="11"/>
      <c r="J5" s="11"/>
    </row>
    <row r="6" spans="1:10" x14ac:dyDescent="0.2">
      <c r="A6" s="11"/>
      <c r="B6" s="11"/>
      <c r="C6" s="11"/>
      <c r="D6" s="11"/>
      <c r="E6" s="11"/>
      <c r="F6" s="11"/>
      <c r="G6" s="11"/>
      <c r="H6" s="11"/>
      <c r="I6" s="11"/>
      <c r="J6" s="11"/>
    </row>
    <row r="7" spans="1:10" x14ac:dyDescent="0.2">
      <c r="A7" s="11"/>
      <c r="B7" s="11"/>
      <c r="C7" s="11"/>
      <c r="D7" s="11"/>
      <c r="E7" s="11"/>
      <c r="F7" s="11"/>
      <c r="G7" s="11"/>
      <c r="H7" s="11"/>
      <c r="I7" s="11"/>
      <c r="J7" s="11"/>
    </row>
    <row r="8" spans="1:10" x14ac:dyDescent="0.2">
      <c r="A8" s="11"/>
      <c r="B8" s="11"/>
      <c r="C8" s="11"/>
      <c r="D8" s="11"/>
      <c r="E8" s="11"/>
      <c r="F8" s="11"/>
      <c r="G8" s="11"/>
      <c r="H8" s="11"/>
      <c r="I8" s="11"/>
      <c r="J8" s="11"/>
    </row>
    <row r="9" spans="1:10" x14ac:dyDescent="0.2">
      <c r="A9" s="11"/>
      <c r="B9" s="11"/>
      <c r="C9" s="11"/>
      <c r="D9" s="11"/>
      <c r="E9" s="11"/>
      <c r="F9" s="11"/>
      <c r="G9" s="11"/>
      <c r="H9" s="11"/>
      <c r="I9" s="11"/>
      <c r="J9" s="11"/>
    </row>
    <row r="10" spans="1:10" x14ac:dyDescent="0.2">
      <c r="A10" s="11"/>
      <c r="B10" s="11"/>
      <c r="C10" s="11"/>
      <c r="D10" s="11"/>
      <c r="E10" s="11"/>
      <c r="F10" s="11"/>
      <c r="G10" s="11"/>
      <c r="H10" s="11"/>
      <c r="I10" s="11"/>
      <c r="J10" s="11"/>
    </row>
    <row r="11" spans="1:10" x14ac:dyDescent="0.2">
      <c r="A11" s="11"/>
      <c r="B11" s="11"/>
      <c r="C11" s="11"/>
      <c r="D11" s="11"/>
      <c r="E11" s="11"/>
      <c r="F11" s="11"/>
      <c r="G11" s="11"/>
      <c r="H11" s="11"/>
      <c r="I11" s="11"/>
      <c r="J11" s="11"/>
    </row>
    <row r="12" spans="1:10" x14ac:dyDescent="0.2">
      <c r="A12" s="11"/>
      <c r="B12" s="11"/>
      <c r="C12" s="11"/>
      <c r="D12" s="11"/>
      <c r="E12" s="11"/>
      <c r="F12" s="11"/>
      <c r="G12" s="11"/>
      <c r="H12" s="11"/>
      <c r="I12" s="11"/>
      <c r="J12" s="11"/>
    </row>
    <row r="13" spans="1:10" x14ac:dyDescent="0.2">
      <c r="A13" s="11"/>
      <c r="B13" s="11"/>
      <c r="C13" s="11"/>
      <c r="D13" s="11"/>
      <c r="E13" s="11"/>
      <c r="F13" s="11"/>
      <c r="G13" s="11"/>
      <c r="H13" s="11"/>
      <c r="I13" s="11"/>
      <c r="J13" s="11"/>
    </row>
    <row r="14" spans="1:10" x14ac:dyDescent="0.2">
      <c r="A14" s="11"/>
      <c r="B14" s="11"/>
      <c r="C14" s="11"/>
      <c r="D14" s="11"/>
      <c r="E14" s="11"/>
      <c r="F14" s="11"/>
      <c r="G14" s="11"/>
      <c r="H14" s="11"/>
      <c r="I14" s="11"/>
      <c r="J14" s="11"/>
    </row>
    <row r="15" spans="1:10" x14ac:dyDescent="0.2">
      <c r="A15" s="11"/>
      <c r="B15" s="11"/>
      <c r="C15" s="11"/>
      <c r="D15" s="11"/>
      <c r="E15" s="11"/>
      <c r="F15" s="11"/>
      <c r="G15" s="11"/>
      <c r="H15" s="11"/>
      <c r="I15" s="11"/>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11"/>
      <c r="C18" s="11"/>
      <c r="D18" s="11"/>
      <c r="E18" s="11"/>
      <c r="F18" s="11"/>
      <c r="G18" s="11"/>
      <c r="H18" s="11"/>
      <c r="I18" s="11"/>
      <c r="J18" s="11"/>
    </row>
    <row r="19" spans="1:10" x14ac:dyDescent="0.2">
      <c r="A19" s="11"/>
      <c r="B19" s="11"/>
      <c r="C19" s="11"/>
      <c r="D19" s="11"/>
      <c r="E19" s="11"/>
      <c r="F19" s="11"/>
      <c r="G19" s="11"/>
      <c r="H19" s="11"/>
      <c r="I19" s="11"/>
      <c r="J19" s="11"/>
    </row>
    <row r="20" spans="1:10" x14ac:dyDescent="0.2">
      <c r="A20" s="11"/>
      <c r="B20" s="11"/>
      <c r="C20" s="11"/>
      <c r="D20" s="11"/>
      <c r="E20" s="11"/>
      <c r="F20" s="11"/>
      <c r="G20" s="11"/>
      <c r="H20" s="11"/>
      <c r="I20" s="11"/>
      <c r="J20" s="11"/>
    </row>
    <row r="21" spans="1:10" ht="18.75" x14ac:dyDescent="0.3">
      <c r="A21" s="11"/>
      <c r="B21" s="20"/>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11"/>
      <c r="G23" s="11"/>
      <c r="H23" s="11"/>
      <c r="I23" s="11"/>
      <c r="J23" s="11"/>
    </row>
    <row r="24" spans="1:10" x14ac:dyDescent="0.2">
      <c r="A24" s="11"/>
      <c r="B24" s="11"/>
      <c r="C24" s="11"/>
      <c r="D24" s="11"/>
      <c r="E24" s="11"/>
      <c r="F24" s="11"/>
      <c r="G24" s="11"/>
      <c r="H24" s="11"/>
      <c r="I24" s="11"/>
      <c r="J24" s="11"/>
    </row>
    <row r="25" spans="1:10" x14ac:dyDescent="0.2">
      <c r="A25" s="11"/>
      <c r="B25" s="11"/>
      <c r="C25" s="11"/>
      <c r="D25" s="11"/>
      <c r="E25" s="11"/>
      <c r="F25" s="11"/>
      <c r="G25" s="11"/>
      <c r="H25" s="11"/>
      <c r="I25" s="11"/>
      <c r="J25" s="11"/>
    </row>
    <row r="26" spans="1:10" ht="25.5" x14ac:dyDescent="0.2">
      <c r="A26" s="11"/>
      <c r="B26" s="78" t="s">
        <v>139</v>
      </c>
      <c r="C26" s="79" t="s">
        <v>80</v>
      </c>
      <c r="D26" s="11"/>
      <c r="E26" s="11"/>
      <c r="F26" s="11"/>
      <c r="G26" s="11"/>
      <c r="H26" s="11"/>
      <c r="I26" s="11"/>
      <c r="J26" s="11"/>
    </row>
    <row r="27" spans="1:10" x14ac:dyDescent="0.2">
      <c r="A27" s="11"/>
      <c r="B27" s="80">
        <v>11836</v>
      </c>
      <c r="C27" s="81"/>
      <c r="D27" s="11"/>
      <c r="E27" s="11"/>
      <c r="F27" s="11"/>
      <c r="G27" s="11"/>
      <c r="H27" s="11"/>
      <c r="I27" s="11"/>
      <c r="J27" s="11"/>
    </row>
    <row r="28" spans="1:10" x14ac:dyDescent="0.2">
      <c r="A28" s="11"/>
      <c r="B28" s="80">
        <v>16574</v>
      </c>
      <c r="C28" s="81">
        <f t="shared" ref="C28:C31" si="0">(B28-B27)/B27</f>
        <v>0.40030415680973302</v>
      </c>
      <c r="D28" s="11"/>
      <c r="E28" s="11"/>
      <c r="F28" s="11"/>
      <c r="G28" s="11"/>
      <c r="H28" s="11"/>
      <c r="I28" s="11"/>
      <c r="J28" s="11"/>
    </row>
    <row r="29" spans="1:10" x14ac:dyDescent="0.2">
      <c r="A29" s="11"/>
      <c r="B29" s="80">
        <v>22930</v>
      </c>
      <c r="C29" s="81">
        <f t="shared" si="0"/>
        <v>0.38349221672499095</v>
      </c>
      <c r="D29" s="11"/>
      <c r="E29" s="11"/>
      <c r="F29" s="11"/>
      <c r="G29" s="11"/>
      <c r="H29" s="11"/>
      <c r="I29" s="11"/>
      <c r="J29" s="11"/>
    </row>
    <row r="30" spans="1:10" x14ac:dyDescent="0.2">
      <c r="A30" s="11"/>
      <c r="B30" s="80">
        <v>30658</v>
      </c>
      <c r="C30" s="81">
        <f t="shared" si="0"/>
        <v>0.33702573048408196</v>
      </c>
      <c r="D30" s="11"/>
      <c r="E30" s="11"/>
      <c r="F30" s="11"/>
      <c r="G30" s="11"/>
      <c r="H30" s="11"/>
      <c r="I30" s="11"/>
      <c r="J30" s="11"/>
    </row>
    <row r="31" spans="1:10" x14ac:dyDescent="0.2">
      <c r="A31" s="11"/>
      <c r="B31" s="80">
        <v>38874</v>
      </c>
      <c r="C31" s="81">
        <f t="shared" si="0"/>
        <v>0.26798877943766719</v>
      </c>
      <c r="D31" s="11"/>
      <c r="E31" s="11"/>
      <c r="F31" s="11"/>
      <c r="G31" s="11"/>
      <c r="H31" s="11"/>
      <c r="I31" s="12"/>
      <c r="J31" s="11"/>
    </row>
    <row r="32" spans="1:10" x14ac:dyDescent="0.2">
      <c r="A32" s="11"/>
      <c r="D32" s="11"/>
      <c r="E32" s="11"/>
      <c r="F32" s="11"/>
      <c r="G32" s="11"/>
      <c r="H32" s="11"/>
      <c r="I32" s="11"/>
      <c r="J32" s="11"/>
    </row>
    <row r="33" spans="1:10" x14ac:dyDescent="0.2">
      <c r="A33" s="11"/>
      <c r="B33" s="11"/>
      <c r="C33" s="11"/>
      <c r="D33" s="11"/>
      <c r="E33" s="11"/>
      <c r="F33" s="11"/>
      <c r="G33" s="11"/>
      <c r="H33" s="11"/>
      <c r="I33" s="11"/>
      <c r="J33" s="11"/>
    </row>
    <row r="34" spans="1:10" ht="18.75" x14ac:dyDescent="0.3">
      <c r="A34" s="77" t="s">
        <v>138</v>
      </c>
      <c r="B34" s="11"/>
      <c r="C34" s="11"/>
      <c r="D34" s="11"/>
      <c r="E34" s="11"/>
      <c r="F34" s="11"/>
      <c r="G34" s="11"/>
      <c r="H34" s="11"/>
      <c r="I34" s="11"/>
      <c r="J34" s="11"/>
    </row>
    <row r="35" spans="1:10" x14ac:dyDescent="0.2">
      <c r="A35" s="11"/>
      <c r="B35" s="11"/>
      <c r="C35" s="11"/>
      <c r="D35" s="11"/>
      <c r="E35" s="11"/>
      <c r="F35" s="11"/>
      <c r="G35" s="11"/>
      <c r="H35" s="11"/>
      <c r="I35" s="11"/>
      <c r="J35" s="11"/>
    </row>
    <row r="36" spans="1:10" x14ac:dyDescent="0.2">
      <c r="A36" s="11"/>
      <c r="B36" s="11"/>
      <c r="C36" s="11"/>
      <c r="D36" s="11"/>
      <c r="E36" s="11"/>
      <c r="F36" s="11"/>
      <c r="G36" s="11"/>
      <c r="H36" s="11"/>
      <c r="I36" s="11"/>
      <c r="J36" s="11"/>
    </row>
    <row r="37" spans="1:10" x14ac:dyDescent="0.2">
      <c r="A37" s="11"/>
      <c r="B37" s="11"/>
      <c r="C37" s="11"/>
      <c r="D37" s="11"/>
      <c r="E37" s="11"/>
      <c r="F37" s="11"/>
      <c r="G37" s="11"/>
      <c r="H37" s="11"/>
      <c r="I37" s="11"/>
      <c r="J37" s="11"/>
    </row>
    <row r="38" spans="1:10" x14ac:dyDescent="0.2">
      <c r="A38" s="11"/>
      <c r="B38" s="11"/>
      <c r="C38" s="11"/>
      <c r="D38" s="11"/>
      <c r="E38" s="11"/>
      <c r="F38" s="11"/>
      <c r="G38" s="11"/>
      <c r="H38" s="11"/>
      <c r="I38" s="11"/>
      <c r="J38" s="11"/>
    </row>
    <row r="39" spans="1:10" x14ac:dyDescent="0.2">
      <c r="A39" s="11"/>
      <c r="B39" s="11"/>
      <c r="C39" s="11"/>
      <c r="D39" s="11"/>
      <c r="E39" s="11"/>
      <c r="F39" s="11"/>
      <c r="G39" s="11"/>
      <c r="H39" s="11"/>
      <c r="I39" s="11"/>
      <c r="J39" s="11"/>
    </row>
    <row r="40" spans="1:10" x14ac:dyDescent="0.2">
      <c r="A40" s="11"/>
      <c r="B40" s="11"/>
      <c r="C40" s="11"/>
      <c r="D40" s="11"/>
      <c r="E40" s="11"/>
      <c r="F40" s="11"/>
      <c r="G40" s="11"/>
      <c r="H40" s="11"/>
      <c r="I40" s="11"/>
      <c r="J40" s="11"/>
    </row>
  </sheetData>
  <phoneticPr fontId="9" type="noConversion"/>
  <pageMargins left="0.7" right="0.7" top="0.75" bottom="0.75" header="0.3" footer="0.3"/>
  <pageSetup paperSize="9" orientation="landscape" horizontalDpi="4294967292" verticalDpi="4294967292" r:id="rId1"/>
  <drawing r:id="rId2"/>
  <extLst>
    <ext xmlns:mx="http://schemas.microsoft.com/office/mac/excel/2008/main" uri="{64002731-A6B0-56B0-2670-7721B7C09600}">
      <mx:PLV Mode="1"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24</v>
      </c>
      <c r="C4" s="60"/>
      <c r="D4" s="60"/>
      <c r="E4" s="60"/>
      <c r="F4" s="60"/>
    </row>
    <row r="22" spans="2:6" ht="25.5" x14ac:dyDescent="0.2">
      <c r="B22" s="28" t="s">
        <v>79</v>
      </c>
      <c r="C22" s="27" t="s">
        <v>7</v>
      </c>
      <c r="D22" s="27" t="s">
        <v>6</v>
      </c>
      <c r="E22" s="27" t="s">
        <v>46</v>
      </c>
      <c r="F22" s="29" t="s">
        <v>80</v>
      </c>
    </row>
    <row r="23" spans="2:6" x14ac:dyDescent="0.2">
      <c r="B23" s="52" t="s">
        <v>0</v>
      </c>
      <c r="C23" s="4">
        <v>134</v>
      </c>
      <c r="D23" s="4">
        <v>140</v>
      </c>
      <c r="E23" s="54">
        <f t="shared" ref="E23:E28" si="0">SUM(C23:D23)</f>
        <v>274</v>
      </c>
      <c r="F23" s="55"/>
    </row>
    <row r="24" spans="2:6" x14ac:dyDescent="0.2">
      <c r="B24" s="52" t="s">
        <v>1</v>
      </c>
      <c r="C24" s="4">
        <v>130</v>
      </c>
      <c r="D24" s="4">
        <v>60</v>
      </c>
      <c r="E24" s="54">
        <f t="shared" si="0"/>
        <v>190</v>
      </c>
      <c r="F24" s="55">
        <f>(E24-E23)/E23</f>
        <v>-0.30656934306569344</v>
      </c>
    </row>
    <row r="25" spans="2:6" x14ac:dyDescent="0.2">
      <c r="B25" s="52" t="s">
        <v>2</v>
      </c>
      <c r="C25" s="4">
        <v>178</v>
      </c>
      <c r="D25" s="4">
        <v>104</v>
      </c>
      <c r="E25" s="54">
        <f t="shared" si="0"/>
        <v>282</v>
      </c>
      <c r="F25" s="55">
        <f>(E25-E24)/E24</f>
        <v>0.48421052631578948</v>
      </c>
    </row>
    <row r="26" spans="2:6" x14ac:dyDescent="0.2">
      <c r="B26" s="52" t="s">
        <v>3</v>
      </c>
      <c r="C26" s="4">
        <v>148</v>
      </c>
      <c r="D26" s="4">
        <v>73</v>
      </c>
      <c r="E26" s="54">
        <f t="shared" si="0"/>
        <v>221</v>
      </c>
      <c r="F26" s="55">
        <f>(E26-E25)/E25</f>
        <v>-0.21631205673758866</v>
      </c>
    </row>
    <row r="27" spans="2:6" x14ac:dyDescent="0.2">
      <c r="B27" s="52" t="s">
        <v>4</v>
      </c>
      <c r="C27" s="4">
        <v>135</v>
      </c>
      <c r="D27" s="4">
        <v>84</v>
      </c>
      <c r="E27" s="54">
        <f t="shared" si="0"/>
        <v>219</v>
      </c>
      <c r="F27" s="55">
        <f>(E27-E26)/E26</f>
        <v>-9.0497737556561094E-3</v>
      </c>
    </row>
    <row r="28" spans="2:6" x14ac:dyDescent="0.2">
      <c r="B28" s="51" t="s">
        <v>5</v>
      </c>
      <c r="C28" s="51">
        <f>SUM(C23:C27)</f>
        <v>725</v>
      </c>
      <c r="D28" s="51">
        <f>SUM(D23:D27)</f>
        <v>461</v>
      </c>
      <c r="E28" s="56">
        <f t="shared" si="0"/>
        <v>1186</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64</v>
      </c>
      <c r="C4" s="60"/>
      <c r="D4" s="60"/>
      <c r="E4" s="60"/>
      <c r="F4" s="60"/>
    </row>
    <row r="22" spans="2:6" ht="25.5" x14ac:dyDescent="0.2">
      <c r="B22" s="28" t="s">
        <v>79</v>
      </c>
      <c r="C22" s="27" t="s">
        <v>7</v>
      </c>
      <c r="D22" s="27" t="s">
        <v>6</v>
      </c>
      <c r="E22" s="27" t="s">
        <v>46</v>
      </c>
      <c r="F22" s="29" t="s">
        <v>80</v>
      </c>
    </row>
    <row r="23" spans="2:6" x14ac:dyDescent="0.2">
      <c r="B23" s="52" t="s">
        <v>0</v>
      </c>
      <c r="C23" s="4">
        <v>60</v>
      </c>
      <c r="D23" s="4">
        <v>29</v>
      </c>
      <c r="E23" s="54">
        <f t="shared" ref="E23:E28" si="0">SUM(C23:D23)</f>
        <v>89</v>
      </c>
      <c r="F23" s="55"/>
    </row>
    <row r="24" spans="2:6" x14ac:dyDescent="0.2">
      <c r="B24" s="52" t="s">
        <v>1</v>
      </c>
      <c r="C24" s="4">
        <v>93</v>
      </c>
      <c r="D24" s="4">
        <v>69</v>
      </c>
      <c r="E24" s="54">
        <f t="shared" si="0"/>
        <v>162</v>
      </c>
      <c r="F24" s="55">
        <f>(E24-E23)/E23</f>
        <v>0.8202247191011236</v>
      </c>
    </row>
    <row r="25" spans="2:6" x14ac:dyDescent="0.2">
      <c r="B25" s="52" t="s">
        <v>2</v>
      </c>
      <c r="C25" s="4">
        <v>126</v>
      </c>
      <c r="D25" s="4">
        <v>52</v>
      </c>
      <c r="E25" s="54">
        <f t="shared" si="0"/>
        <v>178</v>
      </c>
      <c r="F25" s="55">
        <f>(E25-E24)/E24</f>
        <v>9.8765432098765427E-2</v>
      </c>
    </row>
    <row r="26" spans="2:6" x14ac:dyDescent="0.2">
      <c r="B26" s="52" t="s">
        <v>3</v>
      </c>
      <c r="C26" s="4">
        <v>116</v>
      </c>
      <c r="D26" s="4">
        <v>75</v>
      </c>
      <c r="E26" s="54">
        <f t="shared" si="0"/>
        <v>191</v>
      </c>
      <c r="F26" s="55">
        <f>(E26-E25)/E25</f>
        <v>7.3033707865168537E-2</v>
      </c>
    </row>
    <row r="27" spans="2:6" x14ac:dyDescent="0.2">
      <c r="B27" s="52" t="s">
        <v>4</v>
      </c>
      <c r="C27" s="4">
        <v>134</v>
      </c>
      <c r="D27" s="4">
        <v>126</v>
      </c>
      <c r="E27" s="54">
        <f t="shared" si="0"/>
        <v>260</v>
      </c>
      <c r="F27" s="55"/>
    </row>
    <row r="28" spans="2:6" x14ac:dyDescent="0.2">
      <c r="B28" s="51" t="s">
        <v>5</v>
      </c>
      <c r="C28" s="51">
        <f>SUM(C23:C27)</f>
        <v>529</v>
      </c>
      <c r="D28" s="51">
        <f>SUM(D23:D27)</f>
        <v>351</v>
      </c>
      <c r="E28" s="56">
        <f t="shared" si="0"/>
        <v>880</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65</v>
      </c>
      <c r="C4" s="60"/>
      <c r="D4" s="60"/>
      <c r="E4" s="60"/>
      <c r="F4" s="60"/>
    </row>
    <row r="22" spans="2:6" ht="25.5" x14ac:dyDescent="0.2">
      <c r="B22" s="28" t="s">
        <v>79</v>
      </c>
      <c r="C22" s="27" t="s">
        <v>7</v>
      </c>
      <c r="D22" s="27" t="s">
        <v>6</v>
      </c>
      <c r="E22" s="27" t="s">
        <v>46</v>
      </c>
      <c r="F22" s="29" t="s">
        <v>80</v>
      </c>
    </row>
    <row r="23" spans="2:6" x14ac:dyDescent="0.2">
      <c r="B23" s="52" t="s">
        <v>0</v>
      </c>
      <c r="C23" s="4">
        <v>244</v>
      </c>
      <c r="D23" s="4">
        <v>114</v>
      </c>
      <c r="E23" s="54">
        <f t="shared" ref="E23:E28" si="0">SUM(C23:D23)</f>
        <v>358</v>
      </c>
      <c r="F23" s="55"/>
    </row>
    <row r="24" spans="2:6" x14ac:dyDescent="0.2">
      <c r="B24" s="52" t="s">
        <v>1</v>
      </c>
      <c r="C24" s="4">
        <v>358</v>
      </c>
      <c r="D24" s="4">
        <v>202</v>
      </c>
      <c r="E24" s="54">
        <f t="shared" si="0"/>
        <v>560</v>
      </c>
      <c r="F24" s="55">
        <f>(E24-E23)/E23</f>
        <v>0.56424581005586594</v>
      </c>
    </row>
    <row r="25" spans="2:6" x14ac:dyDescent="0.2">
      <c r="B25" s="52" t="s">
        <v>2</v>
      </c>
      <c r="C25" s="4">
        <v>466</v>
      </c>
      <c r="D25" s="4">
        <v>326</v>
      </c>
      <c r="E25" s="54">
        <f t="shared" si="0"/>
        <v>792</v>
      </c>
      <c r="F25" s="55">
        <f>(E25-E24)/E24</f>
        <v>0.41428571428571431</v>
      </c>
    </row>
    <row r="26" spans="2:6" x14ac:dyDescent="0.2">
      <c r="B26" s="52" t="s">
        <v>3</v>
      </c>
      <c r="C26" s="4">
        <v>525</v>
      </c>
      <c r="D26" s="4">
        <v>271</v>
      </c>
      <c r="E26" s="54">
        <f t="shared" si="0"/>
        <v>796</v>
      </c>
      <c r="F26" s="55">
        <f>(E26-E25)/E25</f>
        <v>5.0505050505050509E-3</v>
      </c>
    </row>
    <row r="27" spans="2:6" x14ac:dyDescent="0.2">
      <c r="B27" s="52" t="s">
        <v>4</v>
      </c>
      <c r="C27" s="4">
        <v>687</v>
      </c>
      <c r="D27" s="4">
        <v>473</v>
      </c>
      <c r="E27" s="54">
        <f t="shared" si="0"/>
        <v>1160</v>
      </c>
      <c r="F27" s="55">
        <f>(E27-E26)/E26</f>
        <v>0.457286432160804</v>
      </c>
    </row>
    <row r="28" spans="2:6" x14ac:dyDescent="0.2">
      <c r="B28" s="51" t="s">
        <v>5</v>
      </c>
      <c r="C28" s="51">
        <f>SUM(C23:C27)</f>
        <v>2280</v>
      </c>
      <c r="D28" s="51">
        <f>SUM(D23:D27)</f>
        <v>1386</v>
      </c>
      <c r="E28" s="56">
        <f t="shared" si="0"/>
        <v>3666</v>
      </c>
      <c r="F28" s="55"/>
    </row>
  </sheetData>
  <autoFilter ref="B22:D22"/>
  <phoneticPr fontId="9" type="noConversion"/>
  <conditionalFormatting sqref="F22:F28">
    <cfRule type="cellIs" dxfId="4" priority="1" operator="lessThan">
      <formula>0</formula>
    </cfRule>
  </conditionalFormatting>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66</v>
      </c>
      <c r="C4" s="60"/>
      <c r="D4" s="60"/>
      <c r="E4" s="60"/>
      <c r="F4" s="60"/>
    </row>
    <row r="22" spans="2:6" ht="25.5" x14ac:dyDescent="0.2">
      <c r="B22" s="28" t="s">
        <v>79</v>
      </c>
      <c r="C22" s="27" t="s">
        <v>7</v>
      </c>
      <c r="D22" s="27" t="s">
        <v>6</v>
      </c>
      <c r="E22" s="27" t="s">
        <v>46</v>
      </c>
      <c r="F22" s="29" t="s">
        <v>80</v>
      </c>
    </row>
    <row r="23" spans="2:6" x14ac:dyDescent="0.2">
      <c r="B23" s="52" t="s">
        <v>0</v>
      </c>
      <c r="C23" s="4">
        <v>21</v>
      </c>
      <c r="D23" s="4">
        <v>9</v>
      </c>
      <c r="E23" s="54">
        <f t="shared" ref="E23:E28" si="0">SUM(C23:D23)</f>
        <v>30</v>
      </c>
      <c r="F23" s="55"/>
    </row>
    <row r="24" spans="2:6" x14ac:dyDescent="0.2">
      <c r="B24" s="52" t="s">
        <v>1</v>
      </c>
      <c r="C24" s="4">
        <v>30</v>
      </c>
      <c r="D24" s="4">
        <v>13</v>
      </c>
      <c r="E24" s="54">
        <f t="shared" si="0"/>
        <v>43</v>
      </c>
      <c r="F24" s="55">
        <f>(E24-E23)/E23</f>
        <v>0.43333333333333335</v>
      </c>
    </row>
    <row r="25" spans="2:6" x14ac:dyDescent="0.2">
      <c r="B25" s="52" t="s">
        <v>2</v>
      </c>
      <c r="C25" s="4">
        <v>24</v>
      </c>
      <c r="D25" s="4">
        <v>4</v>
      </c>
      <c r="E25" s="54">
        <f t="shared" si="0"/>
        <v>28</v>
      </c>
      <c r="F25" s="55">
        <f>(E25-E24)/E24</f>
        <v>-0.34883720930232559</v>
      </c>
    </row>
    <row r="26" spans="2:6" x14ac:dyDescent="0.2">
      <c r="B26" s="52" t="s">
        <v>3</v>
      </c>
      <c r="C26" s="4">
        <v>22</v>
      </c>
      <c r="D26" s="4">
        <v>4</v>
      </c>
      <c r="E26" s="54">
        <f t="shared" si="0"/>
        <v>26</v>
      </c>
      <c r="F26" s="55">
        <f>(E26-E25)/E25</f>
        <v>-7.1428571428571425E-2</v>
      </c>
    </row>
    <row r="27" spans="2:6" x14ac:dyDescent="0.2">
      <c r="B27" s="52" t="s">
        <v>4</v>
      </c>
      <c r="C27" s="4">
        <v>30</v>
      </c>
      <c r="D27" s="4">
        <v>18</v>
      </c>
      <c r="E27" s="54">
        <f t="shared" si="0"/>
        <v>48</v>
      </c>
      <c r="F27" s="55">
        <f>(E27-E26)/E26</f>
        <v>0.84615384615384615</v>
      </c>
    </row>
    <row r="28" spans="2:6" x14ac:dyDescent="0.2">
      <c r="B28" s="51" t="s">
        <v>5</v>
      </c>
      <c r="C28" s="51">
        <f>SUM(C23:C27)</f>
        <v>127</v>
      </c>
      <c r="D28" s="51">
        <f>SUM(D23:D27)</f>
        <v>48</v>
      </c>
      <c r="E28" s="56">
        <f t="shared" si="0"/>
        <v>175</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67</v>
      </c>
      <c r="C4" s="60"/>
      <c r="D4" s="60"/>
      <c r="E4" s="60"/>
      <c r="F4" s="60"/>
    </row>
    <row r="22" spans="2:6" ht="25.5" x14ac:dyDescent="0.2">
      <c r="B22" s="28" t="s">
        <v>79</v>
      </c>
      <c r="C22" s="27" t="s">
        <v>7</v>
      </c>
      <c r="D22" s="27" t="s">
        <v>6</v>
      </c>
      <c r="E22" s="27" t="s">
        <v>46</v>
      </c>
      <c r="F22" s="29" t="s">
        <v>80</v>
      </c>
    </row>
    <row r="23" spans="2:6" x14ac:dyDescent="0.2">
      <c r="B23" s="52" t="s">
        <v>0</v>
      </c>
      <c r="C23" s="4">
        <v>30</v>
      </c>
      <c r="D23" s="4">
        <v>3</v>
      </c>
      <c r="E23" s="54">
        <f t="shared" ref="E23:E28" si="0">SUM(C23:D23)</f>
        <v>33</v>
      </c>
      <c r="F23" s="55"/>
    </row>
    <row r="24" spans="2:6" x14ac:dyDescent="0.2">
      <c r="B24" s="52" t="s">
        <v>1</v>
      </c>
      <c r="C24" s="4">
        <v>96</v>
      </c>
      <c r="D24" s="4">
        <v>56</v>
      </c>
      <c r="E24" s="54">
        <f t="shared" si="0"/>
        <v>152</v>
      </c>
      <c r="F24" s="55">
        <f>(E24-E23)/E23</f>
        <v>3.606060606060606</v>
      </c>
    </row>
    <row r="25" spans="2:6" x14ac:dyDescent="0.2">
      <c r="B25" s="52" t="s">
        <v>2</v>
      </c>
      <c r="C25" s="4">
        <v>63</v>
      </c>
      <c r="D25" s="4">
        <v>9</v>
      </c>
      <c r="E25" s="54">
        <f t="shared" si="0"/>
        <v>72</v>
      </c>
      <c r="F25" s="55">
        <f>(E25-E24)/E24</f>
        <v>-0.52631578947368418</v>
      </c>
    </row>
    <row r="26" spans="2:6" x14ac:dyDescent="0.2">
      <c r="B26" s="52" t="s">
        <v>3</v>
      </c>
      <c r="C26" s="4">
        <v>211</v>
      </c>
      <c r="D26" s="4">
        <v>86</v>
      </c>
      <c r="E26" s="54">
        <f t="shared" si="0"/>
        <v>297</v>
      </c>
      <c r="F26" s="55">
        <f>(E26-E25)/E25</f>
        <v>3.125</v>
      </c>
    </row>
    <row r="27" spans="2:6" x14ac:dyDescent="0.2">
      <c r="B27" s="52" t="s">
        <v>4</v>
      </c>
      <c r="C27" s="4">
        <v>123</v>
      </c>
      <c r="D27" s="4">
        <v>56</v>
      </c>
      <c r="E27" s="54">
        <f t="shared" si="0"/>
        <v>179</v>
      </c>
      <c r="F27" s="55">
        <f>(E27-E26)/E26</f>
        <v>-0.39730639730639733</v>
      </c>
    </row>
    <row r="28" spans="2:6" x14ac:dyDescent="0.2">
      <c r="B28" s="51" t="s">
        <v>5</v>
      </c>
      <c r="C28" s="51">
        <f>SUM(C23:C27)</f>
        <v>523</v>
      </c>
      <c r="D28" s="51">
        <f>SUM(D23:D27)</f>
        <v>210</v>
      </c>
      <c r="E28" s="56">
        <f t="shared" si="0"/>
        <v>733</v>
      </c>
      <c r="F28" s="55"/>
    </row>
  </sheetData>
  <autoFilter ref="B22:D22"/>
  <phoneticPr fontId="9" type="noConversion"/>
  <conditionalFormatting sqref="F22">
    <cfRule type="cellIs" dxfId="3" priority="1" operator="lessThan">
      <formula>0</formula>
    </cfRule>
  </conditionalFormatting>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68</v>
      </c>
      <c r="C4" s="60"/>
      <c r="D4" s="60"/>
      <c r="E4" s="60"/>
      <c r="F4" s="60"/>
    </row>
    <row r="22" spans="2:6" ht="25.5" x14ac:dyDescent="0.2">
      <c r="B22" s="28" t="s">
        <v>79</v>
      </c>
      <c r="C22" s="27" t="s">
        <v>7</v>
      </c>
      <c r="D22" s="27" t="s">
        <v>6</v>
      </c>
      <c r="E22" s="27" t="s">
        <v>46</v>
      </c>
      <c r="F22" s="29" t="s">
        <v>80</v>
      </c>
    </row>
    <row r="23" spans="2:6" x14ac:dyDescent="0.2">
      <c r="B23" s="52" t="s">
        <v>0</v>
      </c>
      <c r="C23" s="53">
        <v>0</v>
      </c>
      <c r="D23" s="53">
        <v>0</v>
      </c>
      <c r="E23" s="54">
        <f t="shared" ref="E23:E28" si="0">SUM(C23:D23)</f>
        <v>0</v>
      </c>
      <c r="F23" s="55"/>
    </row>
    <row r="24" spans="2:6" x14ac:dyDescent="0.2">
      <c r="B24" s="52" t="s">
        <v>1</v>
      </c>
      <c r="C24" s="53">
        <v>1</v>
      </c>
      <c r="D24" s="53">
        <v>2</v>
      </c>
      <c r="E24" s="54">
        <f t="shared" si="0"/>
        <v>3</v>
      </c>
      <c r="F24" s="55"/>
    </row>
    <row r="25" spans="2:6" x14ac:dyDescent="0.2">
      <c r="B25" s="52" t="s">
        <v>2</v>
      </c>
      <c r="C25" s="53">
        <v>12</v>
      </c>
      <c r="D25" s="53">
        <v>4</v>
      </c>
      <c r="E25" s="54">
        <f t="shared" si="0"/>
        <v>16</v>
      </c>
      <c r="F25" s="55">
        <f>(E25-E24)/E24</f>
        <v>4.333333333333333</v>
      </c>
    </row>
    <row r="26" spans="2:6" x14ac:dyDescent="0.2">
      <c r="B26" s="52" t="s">
        <v>3</v>
      </c>
      <c r="C26" s="53">
        <v>3</v>
      </c>
      <c r="D26" s="53">
        <v>0</v>
      </c>
      <c r="E26" s="54">
        <f t="shared" si="0"/>
        <v>3</v>
      </c>
      <c r="F26" s="55">
        <f>(E26-E25)/E25</f>
        <v>-0.8125</v>
      </c>
    </row>
    <row r="27" spans="2:6" x14ac:dyDescent="0.2">
      <c r="B27" s="52" t="s">
        <v>4</v>
      </c>
      <c r="C27" s="53">
        <v>15</v>
      </c>
      <c r="D27" s="53">
        <v>14</v>
      </c>
      <c r="E27" s="54">
        <f t="shared" si="0"/>
        <v>29</v>
      </c>
      <c r="F27" s="55">
        <f>(E27-E26)/E26</f>
        <v>8.6666666666666661</v>
      </c>
    </row>
    <row r="28" spans="2:6" x14ac:dyDescent="0.2">
      <c r="B28" s="51" t="s">
        <v>5</v>
      </c>
      <c r="C28" s="51">
        <f>SUM(C23:C27)</f>
        <v>31</v>
      </c>
      <c r="D28" s="51">
        <f>SUM(D23:D27)</f>
        <v>20</v>
      </c>
      <c r="E28" s="56">
        <f t="shared" si="0"/>
        <v>51</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30</v>
      </c>
      <c r="C4" s="60"/>
      <c r="D4" s="60"/>
      <c r="E4" s="60"/>
      <c r="F4" s="60"/>
    </row>
    <row r="22" spans="2:6" ht="25.5" x14ac:dyDescent="0.2">
      <c r="B22" s="28" t="s">
        <v>79</v>
      </c>
      <c r="C22" s="27" t="s">
        <v>7</v>
      </c>
      <c r="D22" s="27" t="s">
        <v>6</v>
      </c>
      <c r="E22" s="27" t="s">
        <v>46</v>
      </c>
      <c r="F22" s="29" t="s">
        <v>80</v>
      </c>
    </row>
    <row r="23" spans="2:6" x14ac:dyDescent="0.2">
      <c r="B23" s="52" t="s">
        <v>0</v>
      </c>
      <c r="C23" s="4">
        <v>9</v>
      </c>
      <c r="D23" s="4">
        <v>1</v>
      </c>
      <c r="E23" s="54">
        <f t="shared" ref="E23:E28" si="0">SUM(C23:D23)</f>
        <v>10</v>
      </c>
      <c r="F23" s="55"/>
    </row>
    <row r="24" spans="2:6" x14ac:dyDescent="0.2">
      <c r="B24" s="52" t="s">
        <v>1</v>
      </c>
      <c r="C24" s="4">
        <v>5</v>
      </c>
      <c r="D24" s="4">
        <v>3</v>
      </c>
      <c r="E24" s="54">
        <f t="shared" si="0"/>
        <v>8</v>
      </c>
      <c r="F24" s="55">
        <f>(E24-E23)/E23</f>
        <v>-0.2</v>
      </c>
    </row>
    <row r="25" spans="2:6" x14ac:dyDescent="0.2">
      <c r="B25" s="52" t="s">
        <v>2</v>
      </c>
      <c r="C25" s="4">
        <v>15</v>
      </c>
      <c r="D25" s="4">
        <v>4</v>
      </c>
      <c r="E25" s="54">
        <f t="shared" si="0"/>
        <v>19</v>
      </c>
      <c r="F25" s="55">
        <f>(E25-E24)/E24</f>
        <v>1.375</v>
      </c>
    </row>
    <row r="26" spans="2:6" x14ac:dyDescent="0.2">
      <c r="B26" s="52" t="s">
        <v>3</v>
      </c>
      <c r="C26" s="4">
        <v>12</v>
      </c>
      <c r="D26" s="4">
        <v>5</v>
      </c>
      <c r="E26" s="54">
        <f t="shared" si="0"/>
        <v>17</v>
      </c>
      <c r="F26" s="55">
        <f>(E26-E25)/E25</f>
        <v>-0.10526315789473684</v>
      </c>
    </row>
    <row r="27" spans="2:6" x14ac:dyDescent="0.2">
      <c r="B27" s="52" t="s">
        <v>4</v>
      </c>
      <c r="C27" s="4">
        <v>80</v>
      </c>
      <c r="D27" s="4">
        <v>39</v>
      </c>
      <c r="E27" s="54">
        <f t="shared" si="0"/>
        <v>119</v>
      </c>
      <c r="F27" s="55">
        <f>(E27-E26)/E26</f>
        <v>6</v>
      </c>
    </row>
    <row r="28" spans="2:6" x14ac:dyDescent="0.2">
      <c r="B28" s="51" t="s">
        <v>5</v>
      </c>
      <c r="C28" s="51">
        <f>SUM(C23:C27)</f>
        <v>121</v>
      </c>
      <c r="D28" s="51">
        <f>SUM(D23:D27)</f>
        <v>52</v>
      </c>
      <c r="E28" s="56">
        <f t="shared" si="0"/>
        <v>173</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31</v>
      </c>
      <c r="C4" s="60"/>
      <c r="D4" s="60"/>
      <c r="E4" s="60"/>
      <c r="F4" s="60"/>
    </row>
    <row r="22" spans="2:6" ht="25.5" x14ac:dyDescent="0.2">
      <c r="B22" s="28" t="s">
        <v>79</v>
      </c>
      <c r="C22" s="27" t="s">
        <v>7</v>
      </c>
      <c r="D22" s="27" t="s">
        <v>6</v>
      </c>
      <c r="E22" s="27" t="s">
        <v>46</v>
      </c>
      <c r="F22" s="29" t="s">
        <v>80</v>
      </c>
    </row>
    <row r="23" spans="2:6" x14ac:dyDescent="0.2">
      <c r="B23" s="52" t="s">
        <v>0</v>
      </c>
      <c r="C23" s="53">
        <v>2</v>
      </c>
      <c r="D23" s="53">
        <v>0</v>
      </c>
      <c r="E23" s="54">
        <f t="shared" ref="E23:E28" si="0">SUM(C23:D23)</f>
        <v>2</v>
      </c>
      <c r="F23" s="55"/>
    </row>
    <row r="24" spans="2:6" x14ac:dyDescent="0.2">
      <c r="B24" s="52" t="s">
        <v>1</v>
      </c>
      <c r="C24" s="53">
        <v>4</v>
      </c>
      <c r="D24" s="53">
        <v>2</v>
      </c>
      <c r="E24" s="54">
        <f t="shared" si="0"/>
        <v>6</v>
      </c>
      <c r="F24" s="55">
        <f>(E24-E23)/E23</f>
        <v>2</v>
      </c>
    </row>
    <row r="25" spans="2:6" x14ac:dyDescent="0.2">
      <c r="B25" s="52" t="s">
        <v>2</v>
      </c>
      <c r="C25" s="53">
        <v>14</v>
      </c>
      <c r="D25" s="53">
        <v>4</v>
      </c>
      <c r="E25" s="54">
        <f t="shared" si="0"/>
        <v>18</v>
      </c>
      <c r="F25" s="55">
        <f>(E25-E24)/E24</f>
        <v>2</v>
      </c>
    </row>
    <row r="26" spans="2:6" x14ac:dyDescent="0.2">
      <c r="B26" s="52" t="s">
        <v>3</v>
      </c>
      <c r="C26" s="53">
        <v>4</v>
      </c>
      <c r="D26" s="53">
        <v>0</v>
      </c>
      <c r="E26" s="54">
        <f t="shared" si="0"/>
        <v>4</v>
      </c>
      <c r="F26" s="55">
        <f>(E26-E25)/E25</f>
        <v>-0.77777777777777779</v>
      </c>
    </row>
    <row r="27" spans="2:6" x14ac:dyDescent="0.2">
      <c r="B27" s="52" t="s">
        <v>4</v>
      </c>
      <c r="C27" s="53">
        <v>7</v>
      </c>
      <c r="D27" s="53">
        <v>0</v>
      </c>
      <c r="E27" s="54">
        <f t="shared" si="0"/>
        <v>7</v>
      </c>
      <c r="F27" s="55">
        <f>(E27-E26)/E26</f>
        <v>0.75</v>
      </c>
    </row>
    <row r="28" spans="2:6" x14ac:dyDescent="0.2">
      <c r="B28" s="51" t="s">
        <v>5</v>
      </c>
      <c r="C28" s="51">
        <f>SUM(C23:C27)</f>
        <v>31</v>
      </c>
      <c r="D28" s="51">
        <f>SUM(D23:D27)</f>
        <v>6</v>
      </c>
      <c r="E28" s="56">
        <f t="shared" si="0"/>
        <v>37</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69</v>
      </c>
      <c r="C4" s="60"/>
      <c r="D4" s="60"/>
      <c r="E4" s="60"/>
      <c r="F4" s="60"/>
    </row>
    <row r="22" spans="2:6" ht="25.5" x14ac:dyDescent="0.2">
      <c r="B22" s="28" t="s">
        <v>79</v>
      </c>
      <c r="C22" s="27" t="s">
        <v>7</v>
      </c>
      <c r="D22" s="27" t="s">
        <v>6</v>
      </c>
      <c r="E22" s="27" t="s">
        <v>46</v>
      </c>
      <c r="F22" s="29" t="s">
        <v>80</v>
      </c>
    </row>
    <row r="23" spans="2:6" x14ac:dyDescent="0.2">
      <c r="B23" s="52" t="s">
        <v>0</v>
      </c>
      <c r="C23" s="62">
        <v>18</v>
      </c>
      <c r="D23" s="63">
        <v>2</v>
      </c>
      <c r="E23" s="54">
        <f t="shared" ref="E23:E28" si="0">SUM(C23:D23)</f>
        <v>20</v>
      </c>
      <c r="F23" s="55"/>
    </row>
    <row r="24" spans="2:6" x14ac:dyDescent="0.2">
      <c r="B24" s="52" t="s">
        <v>1</v>
      </c>
      <c r="C24" s="64">
        <v>37</v>
      </c>
      <c r="D24" s="65">
        <v>24</v>
      </c>
      <c r="E24" s="54">
        <f t="shared" si="0"/>
        <v>61</v>
      </c>
      <c r="F24" s="55">
        <f>(E24-E23)/E23</f>
        <v>2.0499999999999998</v>
      </c>
    </row>
    <row r="25" spans="2:6" x14ac:dyDescent="0.2">
      <c r="B25" s="52" t="s">
        <v>2</v>
      </c>
      <c r="C25" s="64">
        <v>113</v>
      </c>
      <c r="D25" s="65">
        <v>26</v>
      </c>
      <c r="E25" s="54">
        <f t="shared" si="0"/>
        <v>139</v>
      </c>
      <c r="F25" s="55">
        <f>(E25-E24)/E24</f>
        <v>1.278688524590164</v>
      </c>
    </row>
    <row r="26" spans="2:6" x14ac:dyDescent="0.2">
      <c r="B26" s="52" t="s">
        <v>3</v>
      </c>
      <c r="C26" s="64">
        <v>31</v>
      </c>
      <c r="D26" s="65">
        <v>3</v>
      </c>
      <c r="E26" s="54">
        <f t="shared" si="0"/>
        <v>34</v>
      </c>
      <c r="F26" s="55">
        <f>(E26-E25)/E25</f>
        <v>-0.75539568345323738</v>
      </c>
    </row>
    <row r="27" spans="2:6" x14ac:dyDescent="0.2">
      <c r="B27" s="52" t="s">
        <v>4</v>
      </c>
      <c r="C27" s="64">
        <v>87</v>
      </c>
      <c r="D27" s="65">
        <v>66</v>
      </c>
      <c r="E27" s="54">
        <f t="shared" si="0"/>
        <v>153</v>
      </c>
      <c r="F27" s="55">
        <f>(E27-E26)/E26</f>
        <v>3.5</v>
      </c>
    </row>
    <row r="28" spans="2:6" x14ac:dyDescent="0.2">
      <c r="B28" s="51" t="s">
        <v>5</v>
      </c>
      <c r="C28" s="51">
        <f>SUM(C23:C27)</f>
        <v>286</v>
      </c>
      <c r="D28" s="51">
        <f>SUM(D23:D27)</f>
        <v>121</v>
      </c>
      <c r="E28" s="56">
        <f t="shared" si="0"/>
        <v>407</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70</v>
      </c>
      <c r="C4" s="60"/>
      <c r="D4" s="60"/>
      <c r="E4" s="60"/>
      <c r="F4" s="60"/>
    </row>
    <row r="22" spans="2:6" ht="25.5" x14ac:dyDescent="0.2">
      <c r="B22" s="28" t="s">
        <v>79</v>
      </c>
      <c r="C22" s="27" t="s">
        <v>7</v>
      </c>
      <c r="D22" s="27" t="s">
        <v>6</v>
      </c>
      <c r="E22" s="27" t="s">
        <v>46</v>
      </c>
      <c r="F22" s="29" t="s">
        <v>80</v>
      </c>
    </row>
    <row r="23" spans="2:6" x14ac:dyDescent="0.2">
      <c r="B23" s="52" t="s">
        <v>0</v>
      </c>
      <c r="C23" s="53">
        <v>2</v>
      </c>
      <c r="D23" s="53">
        <v>0</v>
      </c>
      <c r="E23" s="54">
        <f t="shared" ref="E23:E28" si="0">SUM(C23:D23)</f>
        <v>2</v>
      </c>
      <c r="F23" s="55"/>
    </row>
    <row r="24" spans="2:6" x14ac:dyDescent="0.2">
      <c r="B24" s="52" t="s">
        <v>1</v>
      </c>
      <c r="C24" s="53">
        <v>20</v>
      </c>
      <c r="D24" s="53">
        <v>26</v>
      </c>
      <c r="E24" s="54">
        <f t="shared" si="0"/>
        <v>46</v>
      </c>
      <c r="F24" s="55">
        <f>(E24-E23)/E23</f>
        <v>22</v>
      </c>
    </row>
    <row r="25" spans="2:6" x14ac:dyDescent="0.2">
      <c r="B25" s="52" t="s">
        <v>2</v>
      </c>
      <c r="C25" s="53">
        <v>15</v>
      </c>
      <c r="D25" s="53">
        <v>4</v>
      </c>
      <c r="E25" s="54">
        <f t="shared" si="0"/>
        <v>19</v>
      </c>
      <c r="F25" s="55">
        <f>(E25-E24)/E24</f>
        <v>-0.58695652173913049</v>
      </c>
    </row>
    <row r="26" spans="2:6" x14ac:dyDescent="0.2">
      <c r="B26" s="52" t="s">
        <v>3</v>
      </c>
      <c r="C26" s="53">
        <v>8</v>
      </c>
      <c r="D26" s="53">
        <v>4</v>
      </c>
      <c r="E26" s="54">
        <f t="shared" si="0"/>
        <v>12</v>
      </c>
      <c r="F26" s="55">
        <f>(E26-E25)/E25</f>
        <v>-0.36842105263157893</v>
      </c>
    </row>
    <row r="27" spans="2:6" x14ac:dyDescent="0.2">
      <c r="B27" s="52" t="s">
        <v>4</v>
      </c>
      <c r="C27" s="53">
        <v>20</v>
      </c>
      <c r="D27" s="53">
        <v>20</v>
      </c>
      <c r="E27" s="54">
        <f t="shared" si="0"/>
        <v>40</v>
      </c>
      <c r="F27" s="55">
        <f>(E27-E26)/E26</f>
        <v>2.3333333333333335</v>
      </c>
    </row>
    <row r="28" spans="2:6" x14ac:dyDescent="0.2">
      <c r="B28" s="51" t="s">
        <v>5</v>
      </c>
      <c r="C28" s="51">
        <f>SUM(C23:C27)</f>
        <v>65</v>
      </c>
      <c r="D28" s="51">
        <f>SUM(D23:D27)</f>
        <v>54</v>
      </c>
      <c r="E28" s="56">
        <f t="shared" si="0"/>
        <v>119</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5639"/>
  </sheetPr>
  <dimension ref="A1:F82"/>
  <sheetViews>
    <sheetView showGridLines="0" zoomScaleSheetLayoutView="100" workbookViewId="0"/>
  </sheetViews>
  <sheetFormatPr defaultColWidth="11.42578125" defaultRowHeight="12.75" x14ac:dyDescent="0.2"/>
  <cols>
    <col min="1" max="1" width="47.85546875" style="6" customWidth="1"/>
    <col min="2" max="2" width="14.42578125" style="6" customWidth="1"/>
    <col min="3" max="3" width="17.7109375" style="6" customWidth="1"/>
    <col min="4" max="4" width="16" style="6" customWidth="1"/>
    <col min="5" max="5" width="17.7109375" style="6" customWidth="1"/>
    <col min="6" max="6" width="11" style="6" customWidth="1"/>
    <col min="7" max="16384" width="11.42578125" style="6"/>
  </cols>
  <sheetData>
    <row r="1" spans="1:6" ht="38.25" x14ac:dyDescent="0.2">
      <c r="A1" s="30" t="s">
        <v>8</v>
      </c>
      <c r="B1" s="31" t="s">
        <v>47</v>
      </c>
      <c r="C1" s="32" t="s">
        <v>49</v>
      </c>
      <c r="D1" s="32" t="s">
        <v>48</v>
      </c>
      <c r="E1" s="32" t="s">
        <v>53</v>
      </c>
      <c r="F1" s="33" t="s">
        <v>52</v>
      </c>
    </row>
    <row r="2" spans="1:6" x14ac:dyDescent="0.2">
      <c r="A2" s="34" t="s">
        <v>9</v>
      </c>
      <c r="B2" s="35">
        <f>RareD!E28</f>
        <v>49957</v>
      </c>
      <c r="C2" s="36">
        <f>Таблица1[[#This Row],[Всего сообщений за 5 лет]]/$B$38</f>
        <v>0.46622119772661519</v>
      </c>
      <c r="D2" s="35">
        <f>RareD!E27</f>
        <v>16224</v>
      </c>
      <c r="E2" s="36">
        <f>Таблица1[[#This Row],[Сообщений в 2017 году]]/$D$38</f>
        <v>0.46122356151921767</v>
      </c>
      <c r="F2" s="41" t="s">
        <v>51</v>
      </c>
    </row>
    <row r="3" spans="1:6" x14ac:dyDescent="0.2">
      <c r="A3" s="34" t="s">
        <v>10</v>
      </c>
      <c r="B3" s="35">
        <f>'1-7'!E28</f>
        <v>21018</v>
      </c>
      <c r="C3" s="36">
        <f>Таблица1[[#This Row],[Всего сообщений за 5 лет]]/$B$38</f>
        <v>0.19614943118718095</v>
      </c>
      <c r="D3" s="35">
        <f>'1-7'!E27</f>
        <v>5880</v>
      </c>
      <c r="E3" s="36">
        <f>Таблица1[[#This Row],[Сообщений в 2017 году]]/$D$38</f>
        <v>0.16715942688196497</v>
      </c>
      <c r="F3" s="41" t="s">
        <v>51</v>
      </c>
    </row>
    <row r="4" spans="1:6" x14ac:dyDescent="0.2">
      <c r="A4" s="34" t="s">
        <v>11</v>
      </c>
      <c r="B4" s="35">
        <f>'2-7'!$E$28</f>
        <v>18678</v>
      </c>
      <c r="C4" s="36">
        <f>Таблица1[[#This Row],[Всего сообщений за 5 лет]]/$B$38</f>
        <v>0.17431149851147423</v>
      </c>
      <c r="D4" s="35">
        <f>'2-7'!$E$27</f>
        <v>4628</v>
      </c>
      <c r="E4" s="36">
        <f>Таблица1[[#This Row],[Сообщений в 2017 году]]/$D$38</f>
        <v>0.13156697748464863</v>
      </c>
      <c r="F4" s="41" t="s">
        <v>51</v>
      </c>
    </row>
    <row r="5" spans="1:6" x14ac:dyDescent="0.2">
      <c r="A5" s="34" t="s">
        <v>12</v>
      </c>
      <c r="B5" s="35">
        <f>'3-7'!$E$28</f>
        <v>6821</v>
      </c>
      <c r="C5" s="36">
        <f>Таблица1[[#This Row],[Всего сообщений за 5 лет]]/$B$38</f>
        <v>6.3656640504698894E-2</v>
      </c>
      <c r="D5" s="35">
        <f>'3-7'!$E$27</f>
        <v>1570</v>
      </c>
      <c r="E5" s="36">
        <f>Таблица1[[#This Row],[Сообщений в 2017 году]]/$D$38</f>
        <v>4.4632704116443031E-2</v>
      </c>
      <c r="F5" s="41" t="s">
        <v>51</v>
      </c>
    </row>
    <row r="6" spans="1:6" x14ac:dyDescent="0.2">
      <c r="A6" s="34" t="s">
        <v>13</v>
      </c>
      <c r="B6" s="35">
        <f>'4-7'!$E$28</f>
        <v>8065</v>
      </c>
      <c r="C6" s="36">
        <f>Таблица1[[#This Row],[Всего сообщений за 5 лет]]/$B$38</f>
        <v>7.5266208132296814E-2</v>
      </c>
      <c r="D6" s="35">
        <f>'4-7'!$E$27</f>
        <v>1673</v>
      </c>
      <c r="E6" s="82">
        <f>Таблица1[[#This Row],[Сообщений в 2017 году]]/$D$38</f>
        <v>4.7560836934273369E-2</v>
      </c>
      <c r="F6" s="41" t="s">
        <v>51</v>
      </c>
    </row>
    <row r="7" spans="1:6" x14ac:dyDescent="0.2">
      <c r="A7" s="34" t="s">
        <v>14</v>
      </c>
      <c r="B7" s="35">
        <f>'1-24'!$E$28</f>
        <v>3332</v>
      </c>
      <c r="C7" s="36">
        <f>Таблица1[[#This Row],[Всего сообщений за 5 лет]]/$B$38</f>
        <v>3.1095722938228515E-2</v>
      </c>
      <c r="D7" s="35">
        <f>'1-24'!$E$27</f>
        <v>1234</v>
      </c>
      <c r="E7" s="36">
        <f>Таблица1[[#This Row],[Сообщений в 2017 году]]/$D$38</f>
        <v>3.5080736866045029E-2</v>
      </c>
      <c r="F7" s="41" t="s">
        <v>51</v>
      </c>
    </row>
    <row r="8" spans="1:6" x14ac:dyDescent="0.2">
      <c r="A8" s="34" t="s">
        <v>15</v>
      </c>
      <c r="B8" s="35">
        <f>'2-24'!$E$28</f>
        <v>425</v>
      </c>
      <c r="C8" s="36">
        <f>Таблица1[[#This Row],[Всего сообщений за 5 лет]]/$B$38</f>
        <v>3.9662911911005757E-3</v>
      </c>
      <c r="D8" s="35">
        <f>'2-24'!$E$27</f>
        <v>242</v>
      </c>
      <c r="E8" s="36">
        <f>Таблица1[[#This Row],[Сообщений в 2017 году]]/$D$38</f>
        <v>6.8796906982033206E-3</v>
      </c>
      <c r="F8" s="41" t="s">
        <v>51</v>
      </c>
    </row>
    <row r="9" spans="1:6" ht="25.5" x14ac:dyDescent="0.2">
      <c r="A9" s="34" t="s">
        <v>16</v>
      </c>
      <c r="B9" s="35">
        <f>'3-24'!$E$28</f>
        <v>224</v>
      </c>
      <c r="C9" s="36">
        <f>Таблица1[[#This Row],[Всего сообщений за 5 лет]]/$B$38</f>
        <v>2.0904687689565389E-3</v>
      </c>
      <c r="D9" s="35">
        <f>'3-24'!$E$27</f>
        <v>99</v>
      </c>
      <c r="E9" s="36">
        <f>Таблица1[[#This Row],[Сообщений в 2017 году]]/$D$38</f>
        <v>2.8144189219922676E-3</v>
      </c>
      <c r="F9" s="41" t="s">
        <v>51</v>
      </c>
    </row>
    <row r="10" spans="1:6" x14ac:dyDescent="0.2">
      <c r="A10" s="34" t="s">
        <v>17</v>
      </c>
      <c r="B10" s="35">
        <f>'4-24'!$E$28</f>
        <v>4312</v>
      </c>
      <c r="C10" s="36">
        <f>Таблица1[[#This Row],[Всего сообщений за 5 лет]]/$B$38</f>
        <v>4.0241523802413373E-2</v>
      </c>
      <c r="D10" s="35">
        <f>'4-24'!$E$27</f>
        <v>1225</v>
      </c>
      <c r="E10" s="36">
        <f>Таблица1[[#This Row],[Сообщений в 2017 году]]/$D$38</f>
        <v>3.4824880600409371E-2</v>
      </c>
      <c r="F10" s="41" t="s">
        <v>51</v>
      </c>
    </row>
    <row r="11" spans="1:6" x14ac:dyDescent="0.2">
      <c r="A11" s="34" t="s">
        <v>18</v>
      </c>
      <c r="B11" s="35">
        <f>'5-24'!$E$28</f>
        <v>921</v>
      </c>
      <c r="C11" s="36">
        <f>Таблица1[[#This Row],[Всего сообщений за 5 лет]]/$B$38</f>
        <v>8.5951863223614824E-3</v>
      </c>
      <c r="D11" s="35">
        <f>'5-24'!$E$27</f>
        <v>376</v>
      </c>
      <c r="E11" s="36">
        <f>Таблица1[[#This Row],[Сообщений в 2017 году]]/$D$38</f>
        <v>1.0689106208778713E-2</v>
      </c>
      <c r="F11" s="41" t="s">
        <v>51</v>
      </c>
    </row>
    <row r="12" spans="1:6" x14ac:dyDescent="0.2">
      <c r="A12" s="34" t="s">
        <v>19</v>
      </c>
      <c r="B12" s="35">
        <f>'6-24'!$E$28</f>
        <v>2325</v>
      </c>
      <c r="C12" s="36">
        <f>Таблица1[[#This Row],[Всего сообщений за 5 лет]]/$B$38</f>
        <v>2.1697945927785504E-2</v>
      </c>
      <c r="D12" s="35">
        <f>'6-24'!$E$27</f>
        <v>621</v>
      </c>
      <c r="E12" s="36">
        <f>Таблица1[[#This Row],[Сообщений в 2017 году]]/$D$38</f>
        <v>1.7654082328860586E-2</v>
      </c>
      <c r="F12" s="41" t="s">
        <v>51</v>
      </c>
    </row>
    <row r="13" spans="1:6" x14ac:dyDescent="0.2">
      <c r="A13" s="34" t="s">
        <v>20</v>
      </c>
      <c r="B13" s="35">
        <f>'7-24'!$E$28</f>
        <v>483</v>
      </c>
      <c r="C13" s="36">
        <f>Таблица1[[#This Row],[Всего сообщений за 5 лет]]/$B$38</f>
        <v>4.5075732830625369E-3</v>
      </c>
      <c r="D13" s="35">
        <f>'7-24'!$E$27</f>
        <v>198</v>
      </c>
      <c r="E13" s="36">
        <f>Таблица1[[#This Row],[Сообщений в 2017 году]]/$D$38</f>
        <v>5.6288378439845353E-3</v>
      </c>
      <c r="F13" s="41" t="s">
        <v>51</v>
      </c>
    </row>
    <row r="14" spans="1:6" x14ac:dyDescent="0.2">
      <c r="A14" s="37" t="s">
        <v>21</v>
      </c>
      <c r="B14" s="35">
        <f>'8-24'!$E$28</f>
        <v>1341</v>
      </c>
      <c r="C14" s="36">
        <f>Таблица1[[#This Row],[Всего сообщений за 5 лет]]/$B$38</f>
        <v>1.2514815264154993E-2</v>
      </c>
      <c r="D14" s="35">
        <f>'8-24'!$E$27</f>
        <v>581</v>
      </c>
      <c r="E14" s="36">
        <f>Таблица1[[#This Row],[Сообщений в 2017 году]]/$D$38</f>
        <v>1.6516943370479872E-2</v>
      </c>
      <c r="F14" s="41" t="s">
        <v>51</v>
      </c>
    </row>
    <row r="15" spans="1:6" x14ac:dyDescent="0.2">
      <c r="A15" s="37" t="s">
        <v>22</v>
      </c>
      <c r="B15" s="35">
        <f>'9-24'!$E$28</f>
        <v>3765</v>
      </c>
      <c r="C15" s="36">
        <f>Таблица1[[#This Row],[Всего сообщений за 5 лет]]/$B$38</f>
        <v>3.5136673728220394E-2</v>
      </c>
      <c r="D15" s="35">
        <f>'9-24'!$E$27</f>
        <v>1101</v>
      </c>
      <c r="E15" s="36">
        <f>Таблица1[[#This Row],[Сообщений в 2017 году]]/$D$38</f>
        <v>3.1299749829429159E-2</v>
      </c>
      <c r="F15" s="41" t="s">
        <v>51</v>
      </c>
    </row>
    <row r="16" spans="1:6" x14ac:dyDescent="0.2">
      <c r="A16" s="37" t="s">
        <v>23</v>
      </c>
      <c r="B16" s="35">
        <f>'10-24'!$E$28</f>
        <v>231</v>
      </c>
      <c r="C16" s="36">
        <f>Таблица1[[#This Row],[Всего сообщений за 5 лет]]/$B$38</f>
        <v>2.1557959179864306E-3</v>
      </c>
      <c r="D16" s="35">
        <f>'10-24'!$E$27</f>
        <v>97</v>
      </c>
      <c r="E16" s="36">
        <f>Таблица1[[#This Row],[Сообщений в 2017 году]]/$D$38</f>
        <v>2.7575619740732317E-3</v>
      </c>
      <c r="F16" s="41" t="s">
        <v>51</v>
      </c>
    </row>
    <row r="17" spans="1:6" x14ac:dyDescent="0.2">
      <c r="A17" s="37" t="s">
        <v>24</v>
      </c>
      <c r="B17" s="35">
        <f>'11-24'!$E$28</f>
        <v>1186</v>
      </c>
      <c r="C17" s="36">
        <f>Таблица1[[#This Row],[Всего сообщений за 5 лет]]/$B$38</f>
        <v>1.106828553563596E-2</v>
      </c>
      <c r="D17" s="35">
        <f>'11-24'!$E$27</f>
        <v>219</v>
      </c>
      <c r="E17" s="36">
        <f>Таблица1[[#This Row],[Сообщений в 2017 году]]/$D$38</f>
        <v>6.2258357971344096E-3</v>
      </c>
      <c r="F17" s="41" t="s">
        <v>51</v>
      </c>
    </row>
    <row r="18" spans="1:6" ht="25.5" x14ac:dyDescent="0.2">
      <c r="A18" s="37" t="s">
        <v>25</v>
      </c>
      <c r="B18" s="35">
        <f>'12-24'!$E$28</f>
        <v>880</v>
      </c>
      <c r="C18" s="36">
        <f>Таблица1[[#This Row],[Всего сообщений за 5 лет]]/$B$38</f>
        <v>8.2125558780435457E-3</v>
      </c>
      <c r="D18" s="35">
        <f>'12-24'!$E$27</f>
        <v>260</v>
      </c>
      <c r="E18" s="36">
        <f>Таблица1[[#This Row],[Сообщений в 2017 году]]/$D$38</f>
        <v>7.3914032294746419E-3</v>
      </c>
      <c r="F18" s="41" t="s">
        <v>51</v>
      </c>
    </row>
    <row r="19" spans="1:6" x14ac:dyDescent="0.2">
      <c r="A19" s="37" t="s">
        <v>26</v>
      </c>
      <c r="B19" s="35">
        <f>'13-24'!$E$28</f>
        <v>3666</v>
      </c>
      <c r="C19" s="36">
        <f>Таблица1[[#This Row],[Всего сообщений за 5 лет]]/$B$38</f>
        <v>3.4212761191940499E-2</v>
      </c>
      <c r="D19" s="35">
        <f>'13-24'!$E$27</f>
        <v>1160</v>
      </c>
      <c r="E19" s="36">
        <f>Таблица1[[#This Row],[Сообщений в 2017 году]]/$D$38</f>
        <v>3.2977029793040707E-2</v>
      </c>
      <c r="F19" s="41" t="s">
        <v>51</v>
      </c>
    </row>
    <row r="20" spans="1:6" x14ac:dyDescent="0.2">
      <c r="A20" s="37" t="s">
        <v>27</v>
      </c>
      <c r="B20" s="35">
        <f>'14-24'!$E$28</f>
        <v>175</v>
      </c>
      <c r="C20" s="36">
        <f>Таблица1[[#This Row],[Всего сообщений за 5 лет]]/$B$38</f>
        <v>1.6331787257472959E-3</v>
      </c>
      <c r="D20" s="35">
        <f>'14-24'!$E$27</f>
        <v>48</v>
      </c>
      <c r="E20" s="36">
        <f>Таблица1[[#This Row],[Сообщений в 2017 году]]/$D$38</f>
        <v>1.3645667500568569E-3</v>
      </c>
      <c r="F20" s="41" t="s">
        <v>51</v>
      </c>
    </row>
    <row r="21" spans="1:6" ht="38.25" x14ac:dyDescent="0.2">
      <c r="A21" s="37" t="s">
        <v>28</v>
      </c>
      <c r="B21" s="35">
        <f>'15-24'!$E$28</f>
        <v>733</v>
      </c>
      <c r="C21" s="36">
        <f>Таблица1[[#This Row],[Всего сообщений за 5 лет]]/$B$38</f>
        <v>6.8406857484158163E-3</v>
      </c>
      <c r="D21" s="35">
        <f>'15-24'!$E$27</f>
        <v>179</v>
      </c>
      <c r="E21" s="36">
        <f>Таблица1[[#This Row],[Сообщений в 2017 году]]/$D$38</f>
        <v>5.088696838753696E-3</v>
      </c>
      <c r="F21" s="41" t="s">
        <v>51</v>
      </c>
    </row>
    <row r="22" spans="1:6" x14ac:dyDescent="0.2">
      <c r="A22" s="37" t="s">
        <v>29</v>
      </c>
      <c r="B22" s="35">
        <f>'16-24'!$E$28</f>
        <v>51</v>
      </c>
      <c r="C22" s="36">
        <f>Таблица1[[#This Row],[Всего сообщений за 5 лет]]/$B$38</f>
        <v>4.7595494293206907E-4</v>
      </c>
      <c r="D22" s="35">
        <f>'16-24'!$E$27</f>
        <v>29</v>
      </c>
      <c r="E22" s="36">
        <f>Таблица1[[#This Row],[Сообщений в 2017 году]]/$D$38</f>
        <v>8.2442574482601775E-4</v>
      </c>
      <c r="F22" s="41" t="s">
        <v>51</v>
      </c>
    </row>
    <row r="23" spans="1:6" x14ac:dyDescent="0.2">
      <c r="A23" s="37" t="s">
        <v>30</v>
      </c>
      <c r="B23" s="35">
        <f>'17-24'!$E$28</f>
        <v>173</v>
      </c>
      <c r="C23" s="36">
        <f>Таблица1[[#This Row],[Всего сообщений за 5 лет]]/$B$38</f>
        <v>1.6145138260244697E-3</v>
      </c>
      <c r="D23" s="35">
        <f>'17-24'!$E$27</f>
        <v>119</v>
      </c>
      <c r="E23" s="36">
        <f>Таблица1[[#This Row],[Сообщений в 2017 году]]/$D$38</f>
        <v>3.3829884011826244E-3</v>
      </c>
      <c r="F23" s="41" t="s">
        <v>51</v>
      </c>
    </row>
    <row r="24" spans="1:6" ht="25.5" x14ac:dyDescent="0.2">
      <c r="A24" s="37" t="s">
        <v>31</v>
      </c>
      <c r="B24" s="35">
        <f>'18-24'!$E$28</f>
        <v>37</v>
      </c>
      <c r="C24" s="36">
        <f>Таблица1[[#This Row],[Всего сообщений за 5 лет]]/$B$38</f>
        <v>3.4530064487228544E-4</v>
      </c>
      <c r="D24" s="35">
        <f>'18-24'!$E$27</f>
        <v>7</v>
      </c>
      <c r="E24" s="36">
        <f>Таблица1[[#This Row],[Сообщений в 2017 году]]/$D$38</f>
        <v>1.9899931771662498E-4</v>
      </c>
      <c r="F24" s="41" t="s">
        <v>51</v>
      </c>
    </row>
    <row r="25" spans="1:6" ht="25.5" x14ac:dyDescent="0.2">
      <c r="A25" s="37" t="s">
        <v>32</v>
      </c>
      <c r="B25" s="35">
        <f>'19-24'!$E$28</f>
        <v>407</v>
      </c>
      <c r="C25" s="36">
        <f>Таблица1[[#This Row],[Всего сообщений за 5 лет]]/$B$38</f>
        <v>3.7983070935951398E-3</v>
      </c>
      <c r="D25" s="35">
        <f>'19-24'!$E$27</f>
        <v>153</v>
      </c>
      <c r="E25" s="36">
        <f>Таблица1[[#This Row],[Сообщений в 2017 году]]/$D$38</f>
        <v>4.3495565158062311E-3</v>
      </c>
      <c r="F25" s="41" t="s">
        <v>51</v>
      </c>
    </row>
    <row r="26" spans="1:6" ht="51" x14ac:dyDescent="0.2">
      <c r="A26" s="37" t="s">
        <v>33</v>
      </c>
      <c r="B26" s="35">
        <f>'20-24'!$E$28</f>
        <v>119</v>
      </c>
      <c r="C26" s="36">
        <f>Таблица1[[#This Row],[Всего сообщений за 5 лет]]/$B$38</f>
        <v>1.1105615335081612E-3</v>
      </c>
      <c r="D26" s="35">
        <f>'20-24'!$E$27</f>
        <v>40</v>
      </c>
      <c r="E26" s="36">
        <f>Таблица1[[#This Row],[Сообщений в 2017 году]]/$D$38</f>
        <v>1.1371389583807142E-3</v>
      </c>
      <c r="F26" s="41" t="s">
        <v>51</v>
      </c>
    </row>
    <row r="27" spans="1:6" ht="25.5" x14ac:dyDescent="0.2">
      <c r="A27" s="37" t="s">
        <v>34</v>
      </c>
      <c r="B27" s="35">
        <f>'21-24'!$E$28</f>
        <v>45</v>
      </c>
      <c r="C27" s="36">
        <f>Таблица1[[#This Row],[Всего сообщений за 5 лет]]/$B$38</f>
        <v>4.1996024376359041E-4</v>
      </c>
      <c r="D27" s="35">
        <f>'21-24'!$E$27</f>
        <v>36</v>
      </c>
      <c r="E27" s="36">
        <f>Таблица1[[#This Row],[Сообщений в 2017 году]]/$D$38</f>
        <v>1.0234250625426426E-3</v>
      </c>
      <c r="F27" s="41" t="s">
        <v>51</v>
      </c>
    </row>
    <row r="28" spans="1:6" ht="25.5" x14ac:dyDescent="0.2">
      <c r="A28" s="37" t="s">
        <v>35</v>
      </c>
      <c r="B28" s="35">
        <f>'22-24'!$E$28</f>
        <v>68</v>
      </c>
      <c r="C28" s="36">
        <f>Таблица1[[#This Row],[Всего сообщений за 5 лет]]/$B$38</f>
        <v>6.3460659057609217E-4</v>
      </c>
      <c r="D28" s="35">
        <f>'22-24'!$E$27</f>
        <v>48</v>
      </c>
      <c r="E28" s="36">
        <f>Таблица1[[#This Row],[Сообщений в 2017 году]]/$D$38</f>
        <v>1.3645667500568569E-3</v>
      </c>
      <c r="F28" s="41" t="s">
        <v>51</v>
      </c>
    </row>
    <row r="29" spans="1:6" x14ac:dyDescent="0.2">
      <c r="A29" s="37" t="s">
        <v>36</v>
      </c>
      <c r="B29" s="35">
        <f>'23-24'!$E$28</f>
        <v>36</v>
      </c>
      <c r="C29" s="36">
        <f>Таблица1[[#This Row],[Всего сообщений за 5 лет]]/$B$38</f>
        <v>3.3596819501087232E-4</v>
      </c>
      <c r="D29" s="35">
        <f>'23-24'!$E$27</f>
        <v>30</v>
      </c>
      <c r="E29" s="36">
        <f>Таблица1[[#This Row],[Сообщений в 2017 году]]/$D$38</f>
        <v>8.5285421878553559E-4</v>
      </c>
      <c r="F29" s="41" t="s">
        <v>51</v>
      </c>
    </row>
    <row r="30" spans="1:6" x14ac:dyDescent="0.2">
      <c r="A30" s="37" t="s">
        <v>37</v>
      </c>
      <c r="B30" s="35">
        <f>'1доп'!$E$28</f>
        <v>6812</v>
      </c>
      <c r="C30" s="36">
        <f>Таблица1[[#This Row],[Всего сообщений за 5 лет]]/$B$38</f>
        <v>6.3572648455946165E-2</v>
      </c>
      <c r="D30" s="35">
        <f>'1доп'!$E$27</f>
        <v>2611</v>
      </c>
      <c r="E30" s="36">
        <f>Таблица1[[#This Row],[Сообщений в 2017 году]]/$D$38</f>
        <v>7.422674550830112E-2</v>
      </c>
      <c r="F30" s="41" t="s">
        <v>51</v>
      </c>
    </row>
    <row r="31" spans="1:6" x14ac:dyDescent="0.2">
      <c r="A31" s="37" t="s">
        <v>38</v>
      </c>
      <c r="B31" s="35">
        <f>'2доп'!$E$28</f>
        <v>7480</v>
      </c>
      <c r="C31" s="36">
        <f>Таблица1[[#This Row],[Всего сообщений за 5 лет]]/$B$38</f>
        <v>6.9806724963370134E-2</v>
      </c>
      <c r="D31" s="35">
        <f>'2доп'!$E$27</f>
        <v>3851</v>
      </c>
      <c r="E31" s="36">
        <f>Таблица1[[#This Row],[Сообщений в 2017 году]]/$D$38</f>
        <v>0.10947805321810325</v>
      </c>
      <c r="F31" s="41" t="s">
        <v>51</v>
      </c>
    </row>
    <row r="32" spans="1:6" x14ac:dyDescent="0.2">
      <c r="A32" s="37" t="s">
        <v>39</v>
      </c>
      <c r="B32" s="35">
        <f>'3доп'!$E$28</f>
        <v>169</v>
      </c>
      <c r="C32" s="36">
        <f>Таблица1[[#This Row],[Всего сообщений за 5 лет]]/$B$38</f>
        <v>1.5771840265788172E-3</v>
      </c>
      <c r="D32" s="35">
        <f>'3доп'!$E$27</f>
        <v>48</v>
      </c>
      <c r="E32" s="36">
        <f>Таблица1[[#This Row],[Сообщений в 2017 году]]/$D$38</f>
        <v>1.3645667500568569E-3</v>
      </c>
      <c r="F32" s="41" t="s">
        <v>51</v>
      </c>
    </row>
    <row r="33" spans="1:6" x14ac:dyDescent="0.2">
      <c r="A33" s="37" t="s">
        <v>40</v>
      </c>
      <c r="B33" s="35">
        <f>'4доп'!$E$28</f>
        <v>7201</v>
      </c>
      <c r="C33" s="36">
        <f>Таблица1[[#This Row],[Всего сообщений за 5 лет]]/$B$38</f>
        <v>6.7202971452035867E-2</v>
      </c>
      <c r="D33" s="35">
        <f>'4доп'!$E$27</f>
        <v>2725</v>
      </c>
      <c r="E33" s="36">
        <f>Таблица1[[#This Row],[Сообщений в 2017 году]]/$D$38</f>
        <v>7.7467591539686145E-2</v>
      </c>
      <c r="F33" s="41" t="s">
        <v>51</v>
      </c>
    </row>
    <row r="34" spans="1:6" x14ac:dyDescent="0.2">
      <c r="A34" s="37" t="s">
        <v>41</v>
      </c>
      <c r="B34" s="35">
        <f>'5доп'!$E$28</f>
        <v>3668</v>
      </c>
      <c r="C34" s="36">
        <f>Таблица1[[#This Row],[Всего сообщений за 5 лет]]/$B$38</f>
        <v>3.4231426091663325E-2</v>
      </c>
      <c r="D34" s="35">
        <f>'5доп'!$E$27</f>
        <v>1113</v>
      </c>
      <c r="E34" s="36">
        <f>Таблица1[[#This Row],[Сообщений в 2017 году]]/$D$38</f>
        <v>3.1640891516943367E-2</v>
      </c>
      <c r="F34" s="41" t="s">
        <v>51</v>
      </c>
    </row>
    <row r="35" spans="1:6" x14ac:dyDescent="0.2">
      <c r="A35" s="37" t="s">
        <v>42</v>
      </c>
      <c r="B35" s="35">
        <f>'6доп'!$E$28</f>
        <v>12810</v>
      </c>
      <c r="C35" s="36">
        <f>Таблица1[[#This Row],[Всего сообщений за 5 лет]]/$B$38</f>
        <v>0.11954868272470207</v>
      </c>
      <c r="D35" s="35">
        <f>'6доп'!$E$27</f>
        <v>2707</v>
      </c>
      <c r="E35" s="36">
        <f>Таблица1[[#This Row],[Сообщений в 2017 году]]/$D$38</f>
        <v>7.6955879008414829E-2</v>
      </c>
      <c r="F35" s="41" t="s">
        <v>51</v>
      </c>
    </row>
    <row r="36" spans="1:6" x14ac:dyDescent="0.2">
      <c r="A36" s="37" t="s">
        <v>43</v>
      </c>
      <c r="B36" s="35">
        <f>'7доп'!$E$28</f>
        <v>975</v>
      </c>
      <c r="C36" s="36">
        <f>Таблица1[[#This Row],[Всего сообщений за 5 лет]]/$B$38</f>
        <v>9.0991386148777907E-3</v>
      </c>
      <c r="D36" s="35">
        <f>'7доп'!$E$27</f>
        <v>501</v>
      </c>
      <c r="E36" s="36">
        <f>Таблица1[[#This Row],[Сообщений в 2017 году]]/$D$38</f>
        <v>1.4242665453718445E-2</v>
      </c>
      <c r="F36" s="41" t="s">
        <v>51</v>
      </c>
    </row>
    <row r="37" spans="1:6" x14ac:dyDescent="0.2">
      <c r="A37" s="37" t="s">
        <v>44</v>
      </c>
      <c r="B37" s="35">
        <f>'8доп'!$E$28</f>
        <v>290</v>
      </c>
      <c r="C37" s="36">
        <f>Таблица1[[#This Row],[Всего сообщений за 5 лет]]/$B$38</f>
        <v>2.7064104598098046E-3</v>
      </c>
      <c r="D37" s="35">
        <f>'8доп'!$E$27</f>
        <v>134</v>
      </c>
      <c r="E37" s="36">
        <f>Таблица1[[#This Row],[Сообщений в 2017 году]]/$D$38</f>
        <v>3.8094155105753923E-3</v>
      </c>
      <c r="F37" s="41" t="s">
        <v>51</v>
      </c>
    </row>
    <row r="38" spans="1:6" x14ac:dyDescent="0.2">
      <c r="A38" s="38" t="s">
        <v>45</v>
      </c>
      <c r="B38" s="73">
        <v>107153</v>
      </c>
      <c r="C38" s="40">
        <v>1</v>
      </c>
      <c r="D38" s="39">
        <v>35176</v>
      </c>
      <c r="E38" s="40">
        <v>1</v>
      </c>
      <c r="F38" s="42" t="s">
        <v>51</v>
      </c>
    </row>
    <row r="48" spans="1:6" x14ac:dyDescent="0.2">
      <c r="D48" s="7"/>
      <c r="E48" s="7"/>
      <c r="F48" s="7"/>
    </row>
    <row r="49" spans="4:6" x14ac:dyDescent="0.2">
      <c r="D49" s="7"/>
      <c r="E49" s="7"/>
      <c r="F49" s="7"/>
    </row>
    <row r="50" spans="4:6" x14ac:dyDescent="0.2">
      <c r="D50" s="7"/>
      <c r="E50" s="7"/>
      <c r="F50" s="7"/>
    </row>
    <row r="51" spans="4:6" x14ac:dyDescent="0.2">
      <c r="D51" s="7"/>
      <c r="E51" s="7"/>
      <c r="F51" s="7"/>
    </row>
    <row r="52" spans="4:6" x14ac:dyDescent="0.2">
      <c r="D52" s="7"/>
      <c r="E52" s="7"/>
      <c r="F52" s="7"/>
    </row>
    <row r="53" spans="4:6" x14ac:dyDescent="0.2">
      <c r="D53" s="7"/>
      <c r="E53" s="7"/>
      <c r="F53" s="7"/>
    </row>
    <row r="54" spans="4:6" x14ac:dyDescent="0.2">
      <c r="D54" s="7"/>
      <c r="E54" s="7"/>
      <c r="F54" s="7"/>
    </row>
    <row r="55" spans="4:6" x14ac:dyDescent="0.2">
      <c r="D55" s="7"/>
      <c r="E55" s="7"/>
      <c r="F55" s="7"/>
    </row>
    <row r="56" spans="4:6" x14ac:dyDescent="0.2">
      <c r="D56" s="7"/>
      <c r="E56" s="7"/>
      <c r="F56" s="7"/>
    </row>
    <row r="57" spans="4:6" x14ac:dyDescent="0.2">
      <c r="D57" s="7"/>
      <c r="E57" s="7"/>
      <c r="F57" s="7"/>
    </row>
    <row r="58" spans="4:6" x14ac:dyDescent="0.2">
      <c r="D58" s="7"/>
      <c r="E58" s="7"/>
      <c r="F58" s="7"/>
    </row>
    <row r="59" spans="4:6" x14ac:dyDescent="0.2">
      <c r="D59" s="7"/>
      <c r="E59" s="7"/>
      <c r="F59" s="7"/>
    </row>
    <row r="60" spans="4:6" x14ac:dyDescent="0.2">
      <c r="D60" s="7"/>
      <c r="E60" s="7"/>
      <c r="F60" s="7"/>
    </row>
    <row r="61" spans="4:6" x14ac:dyDescent="0.2">
      <c r="D61" s="7"/>
      <c r="E61" s="7"/>
      <c r="F61" s="7"/>
    </row>
    <row r="62" spans="4:6" x14ac:dyDescent="0.2">
      <c r="D62" s="7"/>
      <c r="E62" s="7"/>
      <c r="F62" s="7"/>
    </row>
    <row r="63" spans="4:6" x14ac:dyDescent="0.2">
      <c r="D63" s="7"/>
      <c r="E63" s="7"/>
      <c r="F63" s="7"/>
    </row>
    <row r="64" spans="4:6" x14ac:dyDescent="0.2">
      <c r="D64" s="7"/>
      <c r="E64" s="7"/>
      <c r="F64" s="7"/>
    </row>
    <row r="65" spans="4:6" x14ac:dyDescent="0.2">
      <c r="D65" s="7"/>
      <c r="E65" s="7"/>
      <c r="F65" s="7"/>
    </row>
    <row r="66" spans="4:6" x14ac:dyDescent="0.2">
      <c r="D66" s="7"/>
      <c r="E66" s="7"/>
      <c r="F66" s="7"/>
    </row>
    <row r="67" spans="4:6" x14ac:dyDescent="0.2">
      <c r="D67" s="7"/>
      <c r="E67" s="7"/>
      <c r="F67" s="7"/>
    </row>
    <row r="68" spans="4:6" x14ac:dyDescent="0.2">
      <c r="D68" s="7"/>
      <c r="E68" s="7"/>
      <c r="F68" s="7"/>
    </row>
    <row r="69" spans="4:6" x14ac:dyDescent="0.2">
      <c r="D69" s="7"/>
      <c r="E69" s="7"/>
      <c r="F69" s="7"/>
    </row>
    <row r="70" spans="4:6" x14ac:dyDescent="0.2">
      <c r="D70" s="7"/>
      <c r="E70" s="7"/>
      <c r="F70" s="7"/>
    </row>
    <row r="71" spans="4:6" x14ac:dyDescent="0.2">
      <c r="D71" s="7"/>
      <c r="E71" s="7"/>
      <c r="F71" s="7"/>
    </row>
    <row r="72" spans="4:6" x14ac:dyDescent="0.2">
      <c r="D72" s="7"/>
      <c r="E72" s="7"/>
      <c r="F72" s="7"/>
    </row>
    <row r="73" spans="4:6" x14ac:dyDescent="0.2">
      <c r="D73" s="7"/>
      <c r="E73" s="7"/>
      <c r="F73" s="7"/>
    </row>
    <row r="74" spans="4:6" x14ac:dyDescent="0.2">
      <c r="D74" s="7"/>
      <c r="E74" s="7"/>
      <c r="F74" s="7"/>
    </row>
    <row r="75" spans="4:6" x14ac:dyDescent="0.2">
      <c r="D75" s="7"/>
      <c r="E75" s="7"/>
      <c r="F75" s="7"/>
    </row>
    <row r="76" spans="4:6" x14ac:dyDescent="0.2">
      <c r="D76" s="7"/>
      <c r="E76" s="7"/>
      <c r="F76" s="7"/>
    </row>
    <row r="77" spans="4:6" x14ac:dyDescent="0.2">
      <c r="D77" s="7"/>
      <c r="E77" s="7"/>
      <c r="F77" s="7"/>
    </row>
    <row r="78" spans="4:6" x14ac:dyDescent="0.2">
      <c r="D78" s="7"/>
      <c r="E78" s="7"/>
      <c r="F78" s="7"/>
    </row>
    <row r="79" spans="4:6" x14ac:dyDescent="0.2">
      <c r="D79" s="7"/>
      <c r="E79" s="7"/>
      <c r="F79" s="7"/>
    </row>
    <row r="80" spans="4:6" x14ac:dyDescent="0.2">
      <c r="D80" s="7"/>
      <c r="E80" s="7"/>
      <c r="F80" s="7"/>
    </row>
    <row r="81" spans="4:6" x14ac:dyDescent="0.2">
      <c r="D81" s="7"/>
      <c r="E81" s="7"/>
      <c r="F81" s="7"/>
    </row>
    <row r="82" spans="4:6" x14ac:dyDescent="0.2">
      <c r="D82" s="7"/>
      <c r="E82" s="7"/>
      <c r="F82" s="7"/>
    </row>
  </sheetData>
  <sortState ref="A48:F82">
    <sortCondition descending="1" ref="F48"/>
  </sortState>
  <phoneticPr fontId="9" type="noConversion"/>
  <hyperlinks>
    <hyperlink ref="F2" location="RareD!A1" display="К отчету &gt;&gt;"/>
    <hyperlink ref="F3" location="'1-7'!A1" display="К отчету &gt;&gt;"/>
    <hyperlink ref="F4" location="'2-7'!A1" display="К отчету &gt;&gt;"/>
    <hyperlink ref="F5" location="'3-7'!A1" display="К отчету &gt;&gt;"/>
    <hyperlink ref="F6" location="'4-7'!A1" display="К отчету &gt;&gt;"/>
    <hyperlink ref="F7" location="'1-24'!A1" display="К отчету &gt;&gt;"/>
    <hyperlink ref="F8" location="'2-24'!A1" display="К отчету &gt;&gt;"/>
    <hyperlink ref="F9" location="'3-24'!A1" display="К отчету &gt;&gt;"/>
    <hyperlink ref="F10" location="'4-24'!A1" display="К отчету &gt;&gt;"/>
    <hyperlink ref="F11" location="'5-24'!A1" display="К отчету &gt;&gt;"/>
    <hyperlink ref="F12" location="'6-24'!A1" display="К отчету &gt;&gt;"/>
    <hyperlink ref="F13" location="'7-24'!A1" display="К отчету &gt;&gt;"/>
    <hyperlink ref="F14" location="'8-24'!A1" display="К отчету &gt;&gt;"/>
    <hyperlink ref="F15" location="'9-24'!A1" display="К отчету &gt;&gt;"/>
    <hyperlink ref="F16" location="'10-24'!A1" display="К отчету &gt;&gt;"/>
    <hyperlink ref="F17" location="'11-24'!A1" display="К отчету &gt;&gt;"/>
    <hyperlink ref="F18" location="'12-24'!A1" display="К отчету &gt;&gt;"/>
    <hyperlink ref="F19" location="'13-24'!A1" display="К отчету &gt;&gt;"/>
    <hyperlink ref="F20" location="'14-24'!A1" display="К отчету &gt;&gt;"/>
    <hyperlink ref="F21" location="'15-24'!A1" display="К отчету &gt;&gt;"/>
    <hyperlink ref="F22" location="'16-24'!A1" display="К отчету &gt;&gt;"/>
    <hyperlink ref="F23" location="'17-24'!A1" display="К отчету &gt;&gt;"/>
    <hyperlink ref="F24" location="'18-24'!A1" display="К отчету &gt;&gt;"/>
    <hyperlink ref="F25" location="'19-24'!A1" display="К отчету &gt;&gt;"/>
    <hyperlink ref="F26" location="'20-24'!A1" display="К отчету &gt;&gt;"/>
    <hyperlink ref="F27" location="'21-24'!A1" display="К отчету &gt;&gt;"/>
    <hyperlink ref="F28" location="'22-24'!A1" display="К отчету &gt;&gt;"/>
    <hyperlink ref="F29" location="'23-24'!A1" display="К отчету &gt;&gt;"/>
    <hyperlink ref="F30" location="'1доп'!A1" display="К отчету &gt;&gt;"/>
    <hyperlink ref="F31" location="'2доп'!A1" display="К отчету &gt;&gt;"/>
    <hyperlink ref="F32" location="'3доп'!A1" display="К отчету &gt;&gt;"/>
    <hyperlink ref="F33" location="'4доп'!A1" display="К отчету &gt;&gt;"/>
    <hyperlink ref="F34" location="'5доп'!A1" display="К отчету &gt;&gt;"/>
    <hyperlink ref="F35" location="'6доп'!A1" display="К отчету &gt;&gt;"/>
    <hyperlink ref="F36" location="'7доп'!A1" display="К отчету &gt;&gt;"/>
    <hyperlink ref="F37" location="'8доп'!A1" display="К отчету &gt;&gt;"/>
    <hyperlink ref="F38" location="All!A1" display="К отчету &gt;&gt;"/>
  </hyperlinks>
  <pageMargins left="0.25" right="0.25" top="0.75" bottom="0.75" header="0.3" footer="0.3"/>
  <pageSetup paperSize="9" orientation="landscape" r:id="rId1"/>
  <tableParts count="1">
    <tablePart r:id="rId2"/>
  </tableParts>
  <extLst>
    <ext xmlns:mx="http://schemas.microsoft.com/office/mac/excel/2008/main" uri="{64002731-A6B0-56B0-2670-7721B7C09600}">
      <mx:PLV Mode="1"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72</v>
      </c>
      <c r="C4" s="61"/>
      <c r="D4" s="61"/>
      <c r="E4" s="61"/>
      <c r="F4" s="60"/>
    </row>
    <row r="5" spans="1:6" ht="15" customHeight="1" x14ac:dyDescent="0.25">
      <c r="A5" s="60"/>
      <c r="B5" s="61" t="s">
        <v>71</v>
      </c>
      <c r="C5" s="61"/>
      <c r="D5" s="61"/>
      <c r="E5" s="61"/>
      <c r="F5" s="60"/>
    </row>
    <row r="22" spans="2:6" ht="25.5" x14ac:dyDescent="0.2">
      <c r="B22" s="28" t="s">
        <v>79</v>
      </c>
      <c r="C22" s="27" t="s">
        <v>7</v>
      </c>
      <c r="D22" s="27" t="s">
        <v>6</v>
      </c>
      <c r="E22" s="27" t="s">
        <v>46</v>
      </c>
      <c r="F22" s="29" t="s">
        <v>80</v>
      </c>
    </row>
    <row r="23" spans="2:6" x14ac:dyDescent="0.2">
      <c r="B23" s="52" t="s">
        <v>0</v>
      </c>
      <c r="C23" s="4">
        <v>0</v>
      </c>
      <c r="D23" s="4">
        <v>0</v>
      </c>
      <c r="E23" s="54">
        <f t="shared" ref="E23:E28" si="0">SUM(C23:D23)</f>
        <v>0</v>
      </c>
      <c r="F23" s="55"/>
    </row>
    <row r="24" spans="2:6" x14ac:dyDescent="0.2">
      <c r="B24" s="52" t="s">
        <v>1</v>
      </c>
      <c r="C24" s="4">
        <v>2</v>
      </c>
      <c r="D24" s="4">
        <v>3</v>
      </c>
      <c r="E24" s="54">
        <f t="shared" si="0"/>
        <v>5</v>
      </c>
      <c r="F24" s="55"/>
    </row>
    <row r="25" spans="2:6" x14ac:dyDescent="0.2">
      <c r="B25" s="52" t="s">
        <v>2</v>
      </c>
      <c r="C25" s="4">
        <v>1</v>
      </c>
      <c r="D25" s="4">
        <v>0</v>
      </c>
      <c r="E25" s="54">
        <f t="shared" si="0"/>
        <v>1</v>
      </c>
      <c r="F25" s="55">
        <f>(E25-E24)/E24</f>
        <v>-0.8</v>
      </c>
    </row>
    <row r="26" spans="2:6" x14ac:dyDescent="0.2">
      <c r="B26" s="52" t="s">
        <v>3</v>
      </c>
      <c r="C26" s="4">
        <v>2</v>
      </c>
      <c r="D26" s="4">
        <v>1</v>
      </c>
      <c r="E26" s="54">
        <f t="shared" si="0"/>
        <v>3</v>
      </c>
      <c r="F26" s="55">
        <f>(E26-E25)/E25</f>
        <v>2</v>
      </c>
    </row>
    <row r="27" spans="2:6" x14ac:dyDescent="0.2">
      <c r="B27" s="52" t="s">
        <v>4</v>
      </c>
      <c r="C27" s="4">
        <v>18</v>
      </c>
      <c r="D27" s="4">
        <v>18</v>
      </c>
      <c r="E27" s="54">
        <f t="shared" si="0"/>
        <v>36</v>
      </c>
      <c r="F27" s="55">
        <f>(E27-E26)/E26</f>
        <v>11</v>
      </c>
    </row>
    <row r="28" spans="2:6" x14ac:dyDescent="0.2">
      <c r="B28" s="51" t="s">
        <v>5</v>
      </c>
      <c r="C28" s="51">
        <f>SUM(C23:C27)</f>
        <v>23</v>
      </c>
      <c r="D28" s="51">
        <f>SUM(D23:D27)</f>
        <v>22</v>
      </c>
      <c r="E28" s="56">
        <f t="shared" si="0"/>
        <v>45</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35</v>
      </c>
      <c r="C4" s="60"/>
      <c r="D4" s="60"/>
      <c r="E4" s="60"/>
      <c r="F4" s="60"/>
    </row>
    <row r="22" spans="2:6" ht="25.5" x14ac:dyDescent="0.2">
      <c r="B22" s="28" t="s">
        <v>79</v>
      </c>
      <c r="C22" s="27" t="s">
        <v>7</v>
      </c>
      <c r="D22" s="27" t="s">
        <v>6</v>
      </c>
      <c r="E22" s="27" t="s">
        <v>46</v>
      </c>
      <c r="F22" s="29" t="s">
        <v>80</v>
      </c>
    </row>
    <row r="23" spans="2:6" x14ac:dyDescent="0.2">
      <c r="B23" s="52" t="s">
        <v>0</v>
      </c>
      <c r="C23" s="4">
        <v>2</v>
      </c>
      <c r="D23" s="4">
        <v>0</v>
      </c>
      <c r="E23" s="54">
        <f t="shared" ref="E23:E28" si="0">SUM(C23:D23)</f>
        <v>2</v>
      </c>
      <c r="F23" s="55"/>
    </row>
    <row r="24" spans="2:6" x14ac:dyDescent="0.2">
      <c r="B24" s="52" t="s">
        <v>1</v>
      </c>
      <c r="C24" s="4">
        <v>5</v>
      </c>
      <c r="D24" s="4">
        <v>7</v>
      </c>
      <c r="E24" s="54">
        <f t="shared" si="0"/>
        <v>12</v>
      </c>
      <c r="F24" s="55">
        <f>(E24-E23)/E23</f>
        <v>5</v>
      </c>
    </row>
    <row r="25" spans="2:6" x14ac:dyDescent="0.2">
      <c r="B25" s="52" t="s">
        <v>2</v>
      </c>
      <c r="C25" s="4">
        <v>1</v>
      </c>
      <c r="D25" s="4">
        <v>0</v>
      </c>
      <c r="E25" s="54">
        <f t="shared" si="0"/>
        <v>1</v>
      </c>
      <c r="F25" s="55">
        <f>(E25-E24)/E24</f>
        <v>-0.91666666666666663</v>
      </c>
    </row>
    <row r="26" spans="2:6" x14ac:dyDescent="0.2">
      <c r="B26" s="52" t="s">
        <v>3</v>
      </c>
      <c r="C26" s="4">
        <v>5</v>
      </c>
      <c r="D26" s="4">
        <v>0</v>
      </c>
      <c r="E26" s="54">
        <f t="shared" si="0"/>
        <v>5</v>
      </c>
      <c r="F26" s="55"/>
    </row>
    <row r="27" spans="2:6" x14ac:dyDescent="0.2">
      <c r="B27" s="52" t="s">
        <v>4</v>
      </c>
      <c r="C27" s="4">
        <v>24</v>
      </c>
      <c r="D27" s="4">
        <v>24</v>
      </c>
      <c r="E27" s="54">
        <f t="shared" si="0"/>
        <v>48</v>
      </c>
      <c r="F27" s="55">
        <f>(E27-E26)/E26</f>
        <v>8.6</v>
      </c>
    </row>
    <row r="28" spans="2:6" x14ac:dyDescent="0.2">
      <c r="B28" s="51" t="s">
        <v>5</v>
      </c>
      <c r="C28" s="51">
        <f>SUM(C23:C27)</f>
        <v>37</v>
      </c>
      <c r="D28" s="51">
        <f>SUM(D23:D27)</f>
        <v>31</v>
      </c>
      <c r="E28" s="56">
        <f t="shared" si="0"/>
        <v>68</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36</v>
      </c>
      <c r="C4" s="60"/>
      <c r="D4" s="60"/>
      <c r="E4" s="60"/>
      <c r="F4" s="60"/>
    </row>
    <row r="22" spans="2:6" ht="25.5" x14ac:dyDescent="0.2">
      <c r="B22" s="28" t="s">
        <v>79</v>
      </c>
      <c r="C22" s="27" t="s">
        <v>7</v>
      </c>
      <c r="D22" s="27" t="s">
        <v>6</v>
      </c>
      <c r="E22" s="27" t="s">
        <v>46</v>
      </c>
      <c r="F22" s="29" t="s">
        <v>80</v>
      </c>
    </row>
    <row r="23" spans="2:6" x14ac:dyDescent="0.2">
      <c r="B23" s="52" t="s">
        <v>0</v>
      </c>
      <c r="C23" s="4">
        <v>0</v>
      </c>
      <c r="D23" s="4">
        <v>0</v>
      </c>
      <c r="E23" s="54">
        <f t="shared" ref="E23:E28" si="0">SUM(C23:D23)</f>
        <v>0</v>
      </c>
      <c r="F23" s="55"/>
    </row>
    <row r="24" spans="2:6" x14ac:dyDescent="0.2">
      <c r="B24" s="52" t="s">
        <v>1</v>
      </c>
      <c r="C24" s="4">
        <v>2</v>
      </c>
      <c r="D24" s="4">
        <v>3</v>
      </c>
      <c r="E24" s="54">
        <f t="shared" si="0"/>
        <v>5</v>
      </c>
      <c r="F24" s="55"/>
    </row>
    <row r="25" spans="2:6" x14ac:dyDescent="0.2">
      <c r="B25" s="52" t="s">
        <v>2</v>
      </c>
      <c r="C25" s="4">
        <v>0</v>
      </c>
      <c r="D25" s="4">
        <v>0</v>
      </c>
      <c r="E25" s="54">
        <f t="shared" si="0"/>
        <v>0</v>
      </c>
      <c r="F25" s="55">
        <f>(E25-E24)/E24</f>
        <v>-1</v>
      </c>
    </row>
    <row r="26" spans="2:6" x14ac:dyDescent="0.2">
      <c r="B26" s="52" t="s">
        <v>3</v>
      </c>
      <c r="C26" s="4">
        <v>1</v>
      </c>
      <c r="D26" s="4">
        <v>0</v>
      </c>
      <c r="E26" s="54">
        <f t="shared" si="0"/>
        <v>1</v>
      </c>
      <c r="F26" s="55"/>
    </row>
    <row r="27" spans="2:6" x14ac:dyDescent="0.2">
      <c r="B27" s="52" t="s">
        <v>4</v>
      </c>
      <c r="C27" s="4">
        <v>15</v>
      </c>
      <c r="D27" s="4">
        <v>15</v>
      </c>
      <c r="E27" s="54">
        <f t="shared" si="0"/>
        <v>30</v>
      </c>
      <c r="F27" s="55">
        <f>(E27-E26)/E26</f>
        <v>29</v>
      </c>
    </row>
    <row r="28" spans="2:6" x14ac:dyDescent="0.2">
      <c r="B28" s="51" t="s">
        <v>5</v>
      </c>
      <c r="C28" s="51">
        <f>SUM(C23:C27)</f>
        <v>18</v>
      </c>
      <c r="D28" s="51">
        <f>SUM(D23:D27)</f>
        <v>18</v>
      </c>
      <c r="E28" s="56">
        <f t="shared" si="0"/>
        <v>36</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73</v>
      </c>
      <c r="C4" s="60"/>
      <c r="D4" s="60"/>
      <c r="E4" s="60"/>
      <c r="F4" s="60"/>
    </row>
    <row r="22" spans="2:6" ht="25.5" x14ac:dyDescent="0.2">
      <c r="B22" s="28" t="s">
        <v>79</v>
      </c>
      <c r="C22" s="27" t="s">
        <v>7</v>
      </c>
      <c r="D22" s="27" t="s">
        <v>6</v>
      </c>
      <c r="E22" s="27" t="s">
        <v>46</v>
      </c>
      <c r="F22" s="29" t="s">
        <v>80</v>
      </c>
    </row>
    <row r="23" spans="2:6" x14ac:dyDescent="0.2">
      <c r="B23" s="52" t="s">
        <v>0</v>
      </c>
      <c r="C23" s="4">
        <v>393</v>
      </c>
      <c r="D23" s="4">
        <v>177</v>
      </c>
      <c r="E23" s="54">
        <f t="shared" ref="E23:E28" si="0">SUM(C23:D23)</f>
        <v>570</v>
      </c>
      <c r="F23" s="55"/>
    </row>
    <row r="24" spans="2:6" x14ac:dyDescent="0.2">
      <c r="B24" s="52" t="s">
        <v>1</v>
      </c>
      <c r="C24" s="4">
        <v>399</v>
      </c>
      <c r="D24" s="4">
        <v>184</v>
      </c>
      <c r="E24" s="54">
        <f t="shared" si="0"/>
        <v>583</v>
      </c>
      <c r="F24" s="55">
        <f>(E24-E23)/E23</f>
        <v>2.2807017543859651E-2</v>
      </c>
    </row>
    <row r="25" spans="2:6" x14ac:dyDescent="0.2">
      <c r="B25" s="52" t="s">
        <v>2</v>
      </c>
      <c r="C25" s="4">
        <v>877</v>
      </c>
      <c r="D25" s="4">
        <v>547</v>
      </c>
      <c r="E25" s="54">
        <f t="shared" si="0"/>
        <v>1424</v>
      </c>
      <c r="F25" s="55">
        <f>(E25-E24)/E24</f>
        <v>1.4425385934819897</v>
      </c>
    </row>
    <row r="26" spans="2:6" x14ac:dyDescent="0.2">
      <c r="B26" s="52" t="s">
        <v>3</v>
      </c>
      <c r="C26" s="4">
        <v>1000</v>
      </c>
      <c r="D26" s="4">
        <v>624</v>
      </c>
      <c r="E26" s="54">
        <f t="shared" si="0"/>
        <v>1624</v>
      </c>
      <c r="F26" s="55">
        <f>(E26-E25)/E25</f>
        <v>0.1404494382022472</v>
      </c>
    </row>
    <row r="27" spans="2:6" x14ac:dyDescent="0.2">
      <c r="B27" s="52" t="s">
        <v>4</v>
      </c>
      <c r="C27" s="4">
        <v>1242</v>
      </c>
      <c r="D27" s="4">
        <v>1369</v>
      </c>
      <c r="E27" s="54">
        <f t="shared" si="0"/>
        <v>2611</v>
      </c>
      <c r="F27" s="55">
        <f>(E27-E26)/E26</f>
        <v>0.60775862068965514</v>
      </c>
    </row>
    <row r="28" spans="2:6" x14ac:dyDescent="0.2">
      <c r="B28" s="51" t="s">
        <v>5</v>
      </c>
      <c r="C28" s="51">
        <f>SUM(C23:C27)</f>
        <v>3911</v>
      </c>
      <c r="D28" s="51">
        <f>SUM(D23:D27)</f>
        <v>2901</v>
      </c>
      <c r="E28" s="56">
        <f t="shared" si="0"/>
        <v>6812</v>
      </c>
      <c r="F28" s="55"/>
    </row>
  </sheetData>
  <autoFilter ref="B22:D22"/>
  <phoneticPr fontId="9" type="noConversion"/>
  <conditionalFormatting sqref="F22:F28">
    <cfRule type="cellIs" dxfId="2" priority="1" operator="lessThan">
      <formula>0</formula>
    </cfRule>
  </conditionalFormatting>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1" sqref="F1"/>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38</v>
      </c>
      <c r="C4" s="60"/>
      <c r="D4" s="60"/>
      <c r="E4" s="60"/>
      <c r="F4" s="60"/>
    </row>
    <row r="22" spans="2:6" ht="25.5" x14ac:dyDescent="0.2">
      <c r="B22" s="28" t="s">
        <v>79</v>
      </c>
      <c r="C22" s="27" t="s">
        <v>7</v>
      </c>
      <c r="D22" s="27" t="s">
        <v>6</v>
      </c>
      <c r="E22" s="27" t="s">
        <v>46</v>
      </c>
      <c r="F22" s="29" t="s">
        <v>80</v>
      </c>
    </row>
    <row r="23" spans="2:6" x14ac:dyDescent="0.2">
      <c r="B23" s="52" t="s">
        <v>0</v>
      </c>
      <c r="C23" s="4">
        <v>144</v>
      </c>
      <c r="D23" s="4">
        <v>44</v>
      </c>
      <c r="E23" s="54">
        <f t="shared" ref="E23:E28" si="0">SUM(C23:D23)</f>
        <v>188</v>
      </c>
      <c r="F23" s="55"/>
    </row>
    <row r="24" spans="2:6" x14ac:dyDescent="0.2">
      <c r="B24" s="52" t="s">
        <v>1</v>
      </c>
      <c r="C24" s="4">
        <v>318</v>
      </c>
      <c r="D24" s="4">
        <v>177</v>
      </c>
      <c r="E24" s="54">
        <f t="shared" si="0"/>
        <v>495</v>
      </c>
      <c r="F24" s="55">
        <f>(E24-E23)/E23</f>
        <v>1.6329787234042554</v>
      </c>
    </row>
    <row r="25" spans="2:6" x14ac:dyDescent="0.2">
      <c r="B25" s="52" t="s">
        <v>2</v>
      </c>
      <c r="C25" s="4">
        <v>959</v>
      </c>
      <c r="D25" s="4">
        <v>795</v>
      </c>
      <c r="E25" s="54">
        <f t="shared" si="0"/>
        <v>1754</v>
      </c>
      <c r="F25" s="55">
        <f>(E25-E24)/E24</f>
        <v>2.5434343434343436</v>
      </c>
    </row>
    <row r="26" spans="2:6" x14ac:dyDescent="0.2">
      <c r="B26" s="52" t="s">
        <v>3</v>
      </c>
      <c r="C26" s="4">
        <v>788</v>
      </c>
      <c r="D26" s="4">
        <v>404</v>
      </c>
      <c r="E26" s="54">
        <f t="shared" si="0"/>
        <v>1192</v>
      </c>
      <c r="F26" s="55">
        <f>(E26-E25)/E25</f>
        <v>-0.32041049030786772</v>
      </c>
    </row>
    <row r="27" spans="2:6" x14ac:dyDescent="0.2">
      <c r="B27" s="52" t="s">
        <v>4</v>
      </c>
      <c r="C27" s="4">
        <v>2043</v>
      </c>
      <c r="D27" s="4">
        <v>1808</v>
      </c>
      <c r="E27" s="54">
        <f t="shared" si="0"/>
        <v>3851</v>
      </c>
      <c r="F27" s="55">
        <f>(E27-E26)/E26</f>
        <v>2.2307046979865772</v>
      </c>
    </row>
    <row r="28" spans="2:6" x14ac:dyDescent="0.2">
      <c r="B28" s="51" t="s">
        <v>5</v>
      </c>
      <c r="C28" s="51">
        <f>SUM(C23:C27)</f>
        <v>4252</v>
      </c>
      <c r="D28" s="51">
        <f>SUM(D23:D27)</f>
        <v>3228</v>
      </c>
      <c r="E28" s="56">
        <f t="shared" si="0"/>
        <v>7480</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39</v>
      </c>
      <c r="C4" s="60"/>
      <c r="D4" s="60"/>
      <c r="E4" s="60"/>
      <c r="F4" s="60"/>
    </row>
    <row r="22" spans="2:6" ht="25.5" x14ac:dyDescent="0.2">
      <c r="B22" s="28" t="s">
        <v>79</v>
      </c>
      <c r="C22" s="27" t="s">
        <v>7</v>
      </c>
      <c r="D22" s="27" t="s">
        <v>6</v>
      </c>
      <c r="E22" s="27" t="s">
        <v>46</v>
      </c>
      <c r="F22" s="29" t="s">
        <v>80</v>
      </c>
    </row>
    <row r="23" spans="2:6" x14ac:dyDescent="0.2">
      <c r="B23" s="52" t="s">
        <v>0</v>
      </c>
      <c r="C23" s="4">
        <v>19</v>
      </c>
      <c r="D23" s="4">
        <v>14</v>
      </c>
      <c r="E23" s="54">
        <f t="shared" ref="E23:E28" si="0">SUM(C23:D23)</f>
        <v>33</v>
      </c>
      <c r="F23" s="55"/>
    </row>
    <row r="24" spans="2:6" x14ac:dyDescent="0.2">
      <c r="B24" s="52" t="s">
        <v>1</v>
      </c>
      <c r="C24" s="4">
        <v>16</v>
      </c>
      <c r="D24" s="4">
        <v>38</v>
      </c>
      <c r="E24" s="54">
        <f t="shared" si="0"/>
        <v>54</v>
      </c>
      <c r="F24" s="55">
        <f>(E24-E23)/E23</f>
        <v>0.63636363636363635</v>
      </c>
    </row>
    <row r="25" spans="2:6" x14ac:dyDescent="0.2">
      <c r="B25" s="52" t="s">
        <v>2</v>
      </c>
      <c r="C25" s="4">
        <v>8</v>
      </c>
      <c r="D25" s="4">
        <v>4</v>
      </c>
      <c r="E25" s="54">
        <f t="shared" si="0"/>
        <v>12</v>
      </c>
      <c r="F25" s="55">
        <f>(E25-E24)/E24</f>
        <v>-0.77777777777777779</v>
      </c>
    </row>
    <row r="26" spans="2:6" x14ac:dyDescent="0.2">
      <c r="B26" s="52" t="s">
        <v>3</v>
      </c>
      <c r="C26" s="4">
        <v>15</v>
      </c>
      <c r="D26" s="4">
        <v>7</v>
      </c>
      <c r="E26" s="54">
        <f t="shared" si="0"/>
        <v>22</v>
      </c>
      <c r="F26" s="55">
        <f>(E26-E25)/E25</f>
        <v>0.83333333333333337</v>
      </c>
    </row>
    <row r="27" spans="2:6" x14ac:dyDescent="0.2">
      <c r="B27" s="52" t="s">
        <v>4</v>
      </c>
      <c r="C27" s="4">
        <v>16</v>
      </c>
      <c r="D27" s="4">
        <v>32</v>
      </c>
      <c r="E27" s="54">
        <f t="shared" si="0"/>
        <v>48</v>
      </c>
      <c r="F27" s="55">
        <f>(E27-E26)/E26</f>
        <v>1.1818181818181819</v>
      </c>
    </row>
    <row r="28" spans="2:6" x14ac:dyDescent="0.2">
      <c r="B28" s="51" t="s">
        <v>5</v>
      </c>
      <c r="C28" s="51">
        <f>SUM(C23:C27)</f>
        <v>74</v>
      </c>
      <c r="D28" s="51">
        <f>SUM(D23:D27)</f>
        <v>95</v>
      </c>
      <c r="E28" s="56">
        <f t="shared" si="0"/>
        <v>169</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40</v>
      </c>
      <c r="C4" s="60"/>
      <c r="D4" s="60"/>
      <c r="E4" s="60"/>
      <c r="F4" s="60"/>
    </row>
    <row r="22" spans="2:6" ht="25.5" x14ac:dyDescent="0.2">
      <c r="B22" s="28" t="s">
        <v>79</v>
      </c>
      <c r="C22" s="27" t="s">
        <v>7</v>
      </c>
      <c r="D22" s="27" t="s">
        <v>6</v>
      </c>
      <c r="E22" s="27" t="s">
        <v>46</v>
      </c>
      <c r="F22" s="29" t="s">
        <v>80</v>
      </c>
    </row>
    <row r="23" spans="2:6" x14ac:dyDescent="0.2">
      <c r="B23" s="52" t="s">
        <v>0</v>
      </c>
      <c r="C23" s="4">
        <v>386</v>
      </c>
      <c r="D23" s="4">
        <v>151</v>
      </c>
      <c r="E23" s="54">
        <f t="shared" ref="E23:E28" si="0">SUM(C23:D23)</f>
        <v>537</v>
      </c>
      <c r="F23" s="55"/>
    </row>
    <row r="24" spans="2:6" x14ac:dyDescent="0.2">
      <c r="B24" s="52" t="s">
        <v>1</v>
      </c>
      <c r="C24" s="4">
        <v>675</v>
      </c>
      <c r="D24" s="4">
        <v>279</v>
      </c>
      <c r="E24" s="54">
        <f t="shared" si="0"/>
        <v>954</v>
      </c>
      <c r="F24" s="55">
        <f>(E24-E23)/E23</f>
        <v>0.77653631284916202</v>
      </c>
    </row>
    <row r="25" spans="2:6" x14ac:dyDescent="0.2">
      <c r="B25" s="52" t="s">
        <v>2</v>
      </c>
      <c r="C25" s="4">
        <v>1102</v>
      </c>
      <c r="D25" s="4">
        <v>283</v>
      </c>
      <c r="E25" s="54">
        <f t="shared" si="0"/>
        <v>1385</v>
      </c>
      <c r="F25" s="55">
        <f>(E25-E24)/E24</f>
        <v>0.45178197064989517</v>
      </c>
    </row>
    <row r="26" spans="2:6" x14ac:dyDescent="0.2">
      <c r="B26" s="52" t="s">
        <v>3</v>
      </c>
      <c r="C26" s="4">
        <v>1130</v>
      </c>
      <c r="D26" s="4">
        <v>470</v>
      </c>
      <c r="E26" s="54">
        <f t="shared" si="0"/>
        <v>1600</v>
      </c>
      <c r="F26" s="55">
        <f>(E26-E25)/E25</f>
        <v>0.1552346570397112</v>
      </c>
    </row>
    <row r="27" spans="2:6" x14ac:dyDescent="0.2">
      <c r="B27" s="52" t="s">
        <v>4</v>
      </c>
      <c r="C27" s="4">
        <v>1731</v>
      </c>
      <c r="D27" s="4">
        <v>994</v>
      </c>
      <c r="E27" s="54">
        <f t="shared" si="0"/>
        <v>2725</v>
      </c>
      <c r="F27" s="55">
        <f>(E27-E26)/E26</f>
        <v>0.703125</v>
      </c>
    </row>
    <row r="28" spans="2:6" x14ac:dyDescent="0.2">
      <c r="B28" s="51" t="s">
        <v>5</v>
      </c>
      <c r="C28" s="51">
        <f>SUM(C23:C27)</f>
        <v>5024</v>
      </c>
      <c r="D28" s="51">
        <f>SUM(D23:D27)</f>
        <v>2177</v>
      </c>
      <c r="E28" s="56">
        <f t="shared" si="0"/>
        <v>7201</v>
      </c>
      <c r="F28" s="55"/>
    </row>
  </sheetData>
  <autoFilter ref="B22:D22"/>
  <phoneticPr fontId="9" type="noConversion"/>
  <conditionalFormatting sqref="F22:F28">
    <cfRule type="cellIs" dxfId="1" priority="1" operator="lessThan">
      <formula>0</formula>
    </cfRule>
  </conditionalFormatting>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41</v>
      </c>
      <c r="C4" s="60"/>
      <c r="D4" s="60"/>
      <c r="E4" s="60"/>
      <c r="F4" s="60"/>
    </row>
    <row r="22" spans="2:6" ht="25.5" x14ac:dyDescent="0.2">
      <c r="B22" s="28" t="s">
        <v>79</v>
      </c>
      <c r="C22" s="27" t="s">
        <v>7</v>
      </c>
      <c r="D22" s="27" t="s">
        <v>6</v>
      </c>
      <c r="E22" s="27" t="s">
        <v>46</v>
      </c>
      <c r="F22" s="29" t="s">
        <v>80</v>
      </c>
    </row>
    <row r="23" spans="2:6" x14ac:dyDescent="0.2">
      <c r="B23" s="52" t="s">
        <v>0</v>
      </c>
      <c r="C23" s="4">
        <v>253</v>
      </c>
      <c r="D23" s="4">
        <v>109</v>
      </c>
      <c r="E23" s="54">
        <f t="shared" ref="E23:E28" si="0">SUM(C23:D23)</f>
        <v>362</v>
      </c>
      <c r="F23" s="55"/>
    </row>
    <row r="24" spans="2:6" x14ac:dyDescent="0.2">
      <c r="B24" s="52" t="s">
        <v>1</v>
      </c>
      <c r="C24" s="4">
        <v>325</v>
      </c>
      <c r="D24" s="4">
        <v>184</v>
      </c>
      <c r="E24" s="54">
        <f t="shared" si="0"/>
        <v>509</v>
      </c>
      <c r="F24" s="55">
        <f>(E24-E23)/E23</f>
        <v>0.40607734806629836</v>
      </c>
    </row>
    <row r="25" spans="2:6" x14ac:dyDescent="0.2">
      <c r="B25" s="52" t="s">
        <v>2</v>
      </c>
      <c r="C25" s="4">
        <v>549</v>
      </c>
      <c r="D25" s="4">
        <v>355</v>
      </c>
      <c r="E25" s="54">
        <f t="shared" si="0"/>
        <v>904</v>
      </c>
      <c r="F25" s="55">
        <f>(E25-E24)/E24</f>
        <v>0.77603143418467579</v>
      </c>
    </row>
    <row r="26" spans="2:6" x14ac:dyDescent="0.2">
      <c r="B26" s="52" t="s">
        <v>3</v>
      </c>
      <c r="C26" s="4">
        <v>447</v>
      </c>
      <c r="D26" s="4">
        <v>333</v>
      </c>
      <c r="E26" s="54">
        <f t="shared" si="0"/>
        <v>780</v>
      </c>
      <c r="F26" s="55">
        <f>(E26-E25)/E25</f>
        <v>-0.13716814159292035</v>
      </c>
    </row>
    <row r="27" spans="2:6" x14ac:dyDescent="0.2">
      <c r="B27" s="52" t="s">
        <v>4</v>
      </c>
      <c r="C27" s="4">
        <v>601</v>
      </c>
      <c r="D27" s="4">
        <v>512</v>
      </c>
      <c r="E27" s="54">
        <f t="shared" si="0"/>
        <v>1113</v>
      </c>
      <c r="F27" s="55">
        <f>(E27-E26)/E26</f>
        <v>0.42692307692307691</v>
      </c>
    </row>
    <row r="28" spans="2:6" x14ac:dyDescent="0.2">
      <c r="B28" s="51" t="s">
        <v>5</v>
      </c>
      <c r="C28" s="51">
        <f>SUM(C23:C27)</f>
        <v>2175</v>
      </c>
      <c r="D28" s="51">
        <f>SUM(D23:D27)</f>
        <v>1493</v>
      </c>
      <c r="E28" s="56">
        <f t="shared" si="0"/>
        <v>3668</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74</v>
      </c>
      <c r="C4" s="60"/>
      <c r="D4" s="60"/>
      <c r="E4" s="60"/>
      <c r="F4" s="60"/>
    </row>
    <row r="22" spans="2:6" ht="25.5" x14ac:dyDescent="0.2">
      <c r="B22" s="28" t="s">
        <v>79</v>
      </c>
      <c r="C22" s="27" t="s">
        <v>7</v>
      </c>
      <c r="D22" s="27" t="s">
        <v>6</v>
      </c>
      <c r="E22" s="27" t="s">
        <v>46</v>
      </c>
      <c r="F22" s="29" t="s">
        <v>80</v>
      </c>
    </row>
    <row r="23" spans="2:6" x14ac:dyDescent="0.2">
      <c r="B23" s="52" t="s">
        <v>0</v>
      </c>
      <c r="C23" s="4">
        <v>365</v>
      </c>
      <c r="D23" s="4">
        <v>311</v>
      </c>
      <c r="E23" s="54">
        <f t="shared" ref="E23:E28" si="0">SUM(C23:D23)</f>
        <v>676</v>
      </c>
      <c r="F23" s="55"/>
    </row>
    <row r="24" spans="2:6" x14ac:dyDescent="0.2">
      <c r="B24" s="52" t="s">
        <v>1</v>
      </c>
      <c r="C24" s="4">
        <v>3194</v>
      </c>
      <c r="D24" s="4">
        <v>1922</v>
      </c>
      <c r="E24" s="54">
        <f t="shared" si="0"/>
        <v>5116</v>
      </c>
      <c r="F24" s="55">
        <f>(E24-E23)/E23</f>
        <v>6.5680473372781067</v>
      </c>
    </row>
    <row r="25" spans="2:6" x14ac:dyDescent="0.2">
      <c r="B25" s="52" t="s">
        <v>2</v>
      </c>
      <c r="C25" s="4">
        <v>1334</v>
      </c>
      <c r="D25" s="4">
        <v>869</v>
      </c>
      <c r="E25" s="54">
        <f t="shared" si="0"/>
        <v>2203</v>
      </c>
      <c r="F25" s="55">
        <f>(E25-E24)/E24</f>
        <v>-0.56939014855355752</v>
      </c>
    </row>
    <row r="26" spans="2:6" x14ac:dyDescent="0.2">
      <c r="B26" s="52" t="s">
        <v>3</v>
      </c>
      <c r="C26" s="4">
        <v>1303</v>
      </c>
      <c r="D26" s="4">
        <v>805</v>
      </c>
      <c r="E26" s="54">
        <f t="shared" si="0"/>
        <v>2108</v>
      </c>
      <c r="F26" s="55">
        <f>(E26-E25)/E25</f>
        <v>-4.3123014071720381E-2</v>
      </c>
    </row>
    <row r="27" spans="2:6" x14ac:dyDescent="0.2">
      <c r="B27" s="52" t="s">
        <v>4</v>
      </c>
      <c r="C27" s="4">
        <v>1550</v>
      </c>
      <c r="D27" s="4">
        <v>1157</v>
      </c>
      <c r="E27" s="54">
        <f t="shared" si="0"/>
        <v>2707</v>
      </c>
      <c r="F27" s="55">
        <f>(E27-E26)/E26</f>
        <v>0.28415559772296017</v>
      </c>
    </row>
    <row r="28" spans="2:6" x14ac:dyDescent="0.2">
      <c r="B28" s="51" t="s">
        <v>5</v>
      </c>
      <c r="C28" s="51">
        <f>SUM(C23:C27)</f>
        <v>7746</v>
      </c>
      <c r="D28" s="51">
        <f>SUM(D23:D27)</f>
        <v>5064</v>
      </c>
      <c r="E28" s="56">
        <f t="shared" si="0"/>
        <v>12810</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43</v>
      </c>
      <c r="C4" s="60"/>
      <c r="D4" s="60"/>
      <c r="E4" s="60"/>
      <c r="F4" s="60"/>
    </row>
    <row r="22" spans="2:6" ht="25.5" x14ac:dyDescent="0.2">
      <c r="B22" s="28" t="s">
        <v>79</v>
      </c>
      <c r="C22" s="27" t="s">
        <v>7</v>
      </c>
      <c r="D22" s="27" t="s">
        <v>6</v>
      </c>
      <c r="E22" s="27" t="s">
        <v>46</v>
      </c>
      <c r="F22" s="29" t="s">
        <v>80</v>
      </c>
    </row>
    <row r="23" spans="2:6" x14ac:dyDescent="0.2">
      <c r="B23" s="52" t="s">
        <v>0</v>
      </c>
      <c r="C23" s="4">
        <v>24</v>
      </c>
      <c r="D23" s="4">
        <v>6</v>
      </c>
      <c r="E23" s="54">
        <f t="shared" ref="E23:E28" si="0">SUM(C23:D23)</f>
        <v>30</v>
      </c>
      <c r="F23" s="55"/>
    </row>
    <row r="24" spans="2:6" x14ac:dyDescent="0.2">
      <c r="B24" s="52" t="s">
        <v>1</v>
      </c>
      <c r="C24" s="4">
        <v>32</v>
      </c>
      <c r="D24" s="4">
        <v>16</v>
      </c>
      <c r="E24" s="54">
        <f t="shared" si="0"/>
        <v>48</v>
      </c>
      <c r="F24" s="55">
        <f>(E24-E23)/E23</f>
        <v>0.6</v>
      </c>
    </row>
    <row r="25" spans="2:6" x14ac:dyDescent="0.2">
      <c r="B25" s="52" t="s">
        <v>2</v>
      </c>
      <c r="C25" s="4">
        <v>82</v>
      </c>
      <c r="D25" s="4">
        <v>28</v>
      </c>
      <c r="E25" s="54">
        <f t="shared" si="0"/>
        <v>110</v>
      </c>
      <c r="F25" s="55">
        <f>(E25-E24)/E24</f>
        <v>1.2916666666666667</v>
      </c>
    </row>
    <row r="26" spans="2:6" x14ac:dyDescent="0.2">
      <c r="B26" s="52" t="s">
        <v>3</v>
      </c>
      <c r="C26" s="4">
        <v>186</v>
      </c>
      <c r="D26" s="4">
        <v>100</v>
      </c>
      <c r="E26" s="54">
        <f t="shared" si="0"/>
        <v>286</v>
      </c>
      <c r="F26" s="55">
        <f>(E26-E25)/E25</f>
        <v>1.6</v>
      </c>
    </row>
    <row r="27" spans="2:6" x14ac:dyDescent="0.2">
      <c r="B27" s="52" t="s">
        <v>4</v>
      </c>
      <c r="C27" s="4">
        <v>275</v>
      </c>
      <c r="D27" s="4">
        <v>226</v>
      </c>
      <c r="E27" s="54">
        <f t="shared" si="0"/>
        <v>501</v>
      </c>
      <c r="F27" s="55">
        <f>(E27-E26)/E26</f>
        <v>0.75174825174825177</v>
      </c>
    </row>
    <row r="28" spans="2:6" x14ac:dyDescent="0.2">
      <c r="B28" s="51" t="s">
        <v>5</v>
      </c>
      <c r="C28" s="51">
        <f>SUM(C23:C27)</f>
        <v>599</v>
      </c>
      <c r="D28" s="51">
        <f>SUM(D23:D27)</f>
        <v>376</v>
      </c>
      <c r="E28" s="56">
        <f t="shared" si="0"/>
        <v>975</v>
      </c>
      <c r="F28" s="55"/>
    </row>
  </sheetData>
  <autoFilter ref="B22:D22"/>
  <phoneticPr fontId="9" type="noConversion"/>
  <conditionalFormatting sqref="F22:F28">
    <cfRule type="cellIs" dxfId="0" priority="1" operator="lessThan">
      <formula>0</formula>
    </cfRule>
  </conditionalFormatting>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election activeCell="B26" sqref="B26"/>
    </sheetView>
  </sheetViews>
  <sheetFormatPr defaultColWidth="11.42578125" defaultRowHeight="12.75" x14ac:dyDescent="0.2"/>
  <cols>
    <col min="1" max="1" width="11.42578125" style="6"/>
    <col min="2" max="2" width="11.42578125" style="6" customWidth="1"/>
    <col min="3" max="4" width="14.28515625" style="6" customWidth="1"/>
    <col min="5" max="5" width="11.42578125" style="6"/>
    <col min="6" max="6" width="11.42578125" style="6" customWidth="1"/>
    <col min="7" max="9" width="11.42578125" style="6"/>
    <col min="10" max="10" width="10.42578125" style="6" customWidth="1"/>
    <col min="11" max="16384" width="11.42578125" style="6"/>
  </cols>
  <sheetData>
    <row r="1" spans="1:11" x14ac:dyDescent="0.2">
      <c r="I1" s="43" t="s">
        <v>54</v>
      </c>
      <c r="J1" s="44"/>
    </row>
    <row r="3" spans="1:11" ht="15.75" x14ac:dyDescent="0.25">
      <c r="A3" s="22"/>
      <c r="B3" s="23" t="s">
        <v>50</v>
      </c>
      <c r="C3" s="22"/>
      <c r="D3" s="22"/>
      <c r="E3" s="22"/>
      <c r="F3" s="22"/>
      <c r="G3" s="22"/>
      <c r="H3" s="22"/>
      <c r="I3" s="22"/>
      <c r="J3" s="22"/>
      <c r="K3" s="45"/>
    </row>
    <row r="24" spans="2:7" ht="30" customHeight="1" x14ac:dyDescent="0.2">
      <c r="B24" s="28" t="s">
        <v>79</v>
      </c>
      <c r="C24" s="27" t="s">
        <v>137</v>
      </c>
      <c r="D24" s="29" t="s">
        <v>80</v>
      </c>
      <c r="E24" s="74"/>
      <c r="F24" s="78" t="s">
        <v>139</v>
      </c>
      <c r="G24" s="79" t="s">
        <v>80</v>
      </c>
    </row>
    <row r="25" spans="2:7" x14ac:dyDescent="0.2">
      <c r="B25" s="25" t="s">
        <v>0</v>
      </c>
      <c r="C25" s="72">
        <v>10837</v>
      </c>
      <c r="D25" s="26"/>
      <c r="E25" s="75"/>
      <c r="F25" s="80">
        <v>11836</v>
      </c>
      <c r="G25" s="81"/>
    </row>
    <row r="26" spans="2:7" x14ac:dyDescent="0.2">
      <c r="B26" s="25" t="s">
        <v>1</v>
      </c>
      <c r="C26" s="72">
        <v>14726</v>
      </c>
      <c r="D26" s="26">
        <f>(C26-C25)/C25</f>
        <v>0.35886315400941221</v>
      </c>
      <c r="E26" s="75"/>
      <c r="F26" s="80">
        <v>16574</v>
      </c>
      <c r="G26" s="81">
        <f t="shared" ref="G26:G29" si="0">(F26-F25)/F25</f>
        <v>0.40030415680973302</v>
      </c>
    </row>
    <row r="27" spans="2:7" x14ac:dyDescent="0.2">
      <c r="B27" s="25" t="s">
        <v>2</v>
      </c>
      <c r="C27" s="72">
        <v>22430</v>
      </c>
      <c r="D27" s="26">
        <f>(C27-C26)/C26</f>
        <v>0.52315632215129704</v>
      </c>
      <c r="E27" s="75"/>
      <c r="F27" s="80">
        <v>22930</v>
      </c>
      <c r="G27" s="81">
        <f t="shared" si="0"/>
        <v>0.38349221672499095</v>
      </c>
    </row>
    <row r="28" spans="2:7" x14ac:dyDescent="0.2">
      <c r="B28" s="25" t="s">
        <v>3</v>
      </c>
      <c r="C28" s="72">
        <v>23984</v>
      </c>
      <c r="D28" s="26">
        <f>(C28-C27)/C27</f>
        <v>6.9282211324119478E-2</v>
      </c>
      <c r="E28" s="75"/>
      <c r="F28" s="80">
        <v>30658</v>
      </c>
      <c r="G28" s="81">
        <f t="shared" si="0"/>
        <v>0.33702573048408196</v>
      </c>
    </row>
    <row r="29" spans="2:7" x14ac:dyDescent="0.2">
      <c r="B29" s="25" t="s">
        <v>4</v>
      </c>
      <c r="C29" s="72">
        <v>35176</v>
      </c>
      <c r="D29" s="26">
        <f>(C29-C28)/C28</f>
        <v>0.4666444296197465</v>
      </c>
      <c r="E29" s="75"/>
      <c r="F29" s="80">
        <v>38874</v>
      </c>
      <c r="G29" s="81">
        <f t="shared" si="0"/>
        <v>0.26798877943766719</v>
      </c>
    </row>
    <row r="30" spans="2:7" x14ac:dyDescent="0.2">
      <c r="B30" s="24" t="s">
        <v>5</v>
      </c>
      <c r="C30" s="73">
        <f>SUM(C25:C29)</f>
        <v>107153</v>
      </c>
      <c r="D30" s="26"/>
      <c r="E30" s="76"/>
    </row>
  </sheetData>
  <dataConsolidate topLabels="1">
    <dataRefs count="36">
      <dataRef ref="B22:D28" sheet="1-24"/>
      <dataRef ref="B22:D28" sheet="1доп"/>
      <dataRef ref="B22:D28" sheet="1-7"/>
      <dataRef ref="B22:D28" sheet="10-24"/>
      <dataRef ref="B22:D28" sheet="11-24"/>
      <dataRef ref="B22:D28" sheet="12-24"/>
      <dataRef ref="B22:D28" sheet="13-24"/>
      <dataRef ref="B22:D28" sheet="14-24"/>
      <dataRef ref="B22:D28" sheet="15-24"/>
      <dataRef ref="B22:D28" sheet="16-24"/>
      <dataRef ref="B22:D28" sheet="17-24"/>
      <dataRef ref="B22:D28" sheet="18-24"/>
      <dataRef ref="B22:D28" sheet="19-24"/>
      <dataRef ref="B22:D28" sheet="2-24"/>
      <dataRef ref="B22:D28" sheet="2доп"/>
      <dataRef ref="B22:D28" sheet="2-7"/>
      <dataRef ref="B22:D28" sheet="20-24"/>
      <dataRef ref="B22:D28" sheet="21-24"/>
      <dataRef ref="B22:D28" sheet="22-24"/>
      <dataRef ref="B22:D28" sheet="23-24"/>
      <dataRef ref="B22:D28" sheet="3-24"/>
      <dataRef ref="B22:D28" sheet="3доп"/>
      <dataRef ref="B22:D28" sheet="3-7"/>
      <dataRef ref="B22:D28" sheet="4-24"/>
      <dataRef ref="B22:D28" sheet="4доп"/>
      <dataRef ref="B22:D28" sheet="4-7"/>
      <dataRef ref="B22:D28" sheet="5-24"/>
      <dataRef ref="B22:D28" sheet="5доп"/>
      <dataRef ref="B22:D28" sheet="6-24"/>
      <dataRef ref="B22:D28" sheet="6доп"/>
      <dataRef ref="B22:D28" sheet="7-24"/>
      <dataRef ref="B22:D28" sheet="7доп"/>
      <dataRef ref="B22:D28" sheet="8-24"/>
      <dataRef ref="B22:D28" sheet="8доп"/>
      <dataRef ref="B22:D28" sheet="9-24"/>
      <dataRef ref="B22:D28" sheet="RareD"/>
    </dataRefs>
  </dataConsolidate>
  <phoneticPr fontId="9" type="noConversion"/>
  <hyperlinks>
    <hyperlink ref="I1" location="'Список запросов'!A1" display="К списку запросов &lt;&lt;"/>
  </hyperlinks>
  <pageMargins left="0.75" right="0.75" top="1" bottom="1" header="0.5" footer="0.5"/>
  <pageSetup paperSize="9" orientation="landscape" horizontalDpi="4294967292" verticalDpi="4294967292" r:id="rId1"/>
  <drawing r:id="rId2"/>
  <extLst>
    <ext xmlns:mx="http://schemas.microsoft.com/office/mac/excel/2008/main" uri="{64002731-A6B0-56B0-2670-7721B7C09600}">
      <mx:PLV Mode="1"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1" sqref="F1"/>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44</v>
      </c>
      <c r="C4" s="60"/>
      <c r="D4" s="60"/>
      <c r="E4" s="60"/>
      <c r="F4" s="60"/>
    </row>
    <row r="22" spans="2:6" ht="25.5" x14ac:dyDescent="0.2">
      <c r="B22" s="28" t="s">
        <v>79</v>
      </c>
      <c r="C22" s="27" t="s">
        <v>7</v>
      </c>
      <c r="D22" s="27" t="s">
        <v>6</v>
      </c>
      <c r="E22" s="27" t="s">
        <v>46</v>
      </c>
      <c r="F22" s="29" t="s">
        <v>80</v>
      </c>
    </row>
    <row r="23" spans="2:6" x14ac:dyDescent="0.2">
      <c r="B23" s="52" t="s">
        <v>0</v>
      </c>
      <c r="C23" s="4">
        <v>22</v>
      </c>
      <c r="D23" s="4">
        <v>5</v>
      </c>
      <c r="E23" s="54">
        <f t="shared" ref="E23:E28" si="0">SUM(C23:D23)</f>
        <v>27</v>
      </c>
      <c r="F23" s="55"/>
    </row>
    <row r="24" spans="2:6" x14ac:dyDescent="0.2">
      <c r="B24" s="52" t="s">
        <v>1</v>
      </c>
      <c r="C24" s="4">
        <v>42</v>
      </c>
      <c r="D24" s="4">
        <v>22</v>
      </c>
      <c r="E24" s="54">
        <f t="shared" si="0"/>
        <v>64</v>
      </c>
      <c r="F24" s="55">
        <f>(E24-E23)/E23</f>
        <v>1.3703703703703705</v>
      </c>
    </row>
    <row r="25" spans="2:6" x14ac:dyDescent="0.2">
      <c r="B25" s="52" t="s">
        <v>2</v>
      </c>
      <c r="C25" s="4">
        <v>29</v>
      </c>
      <c r="D25" s="4">
        <v>13</v>
      </c>
      <c r="E25" s="54">
        <f t="shared" si="0"/>
        <v>42</v>
      </c>
      <c r="F25" s="55">
        <f>(E25-E24)/E24</f>
        <v>-0.34375</v>
      </c>
    </row>
    <row r="26" spans="2:6" x14ac:dyDescent="0.2">
      <c r="B26" s="52" t="s">
        <v>3</v>
      </c>
      <c r="C26" s="4">
        <v>17</v>
      </c>
      <c r="D26" s="4">
        <v>6</v>
      </c>
      <c r="E26" s="54">
        <f t="shared" si="0"/>
        <v>23</v>
      </c>
      <c r="F26" s="55">
        <f>(E26-E25)/E25</f>
        <v>-0.45238095238095238</v>
      </c>
    </row>
    <row r="27" spans="2:6" x14ac:dyDescent="0.2">
      <c r="B27" s="52" t="s">
        <v>4</v>
      </c>
      <c r="C27" s="4">
        <v>63</v>
      </c>
      <c r="D27" s="4">
        <v>71</v>
      </c>
      <c r="E27" s="54">
        <f t="shared" si="0"/>
        <v>134</v>
      </c>
      <c r="F27" s="55">
        <f>(E27-E26)/E26</f>
        <v>4.8260869565217392</v>
      </c>
    </row>
    <row r="28" spans="2:6" x14ac:dyDescent="0.2">
      <c r="B28" s="51" t="s">
        <v>5</v>
      </c>
      <c r="C28" s="51">
        <f>SUM(C23:C27)</f>
        <v>173</v>
      </c>
      <c r="D28" s="51">
        <f>SUM(D23:D27)</f>
        <v>117</v>
      </c>
      <c r="E28" s="56">
        <f t="shared" si="0"/>
        <v>290</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7"/>
  <sheetViews>
    <sheetView showGridLines="0" topLeftCell="A13" workbookViewId="0">
      <selection activeCell="D14" sqref="D14"/>
    </sheetView>
  </sheetViews>
  <sheetFormatPr defaultColWidth="11.42578125" defaultRowHeight="12.75" x14ac:dyDescent="0.2"/>
  <cols>
    <col min="1" max="1" width="33.140625" customWidth="1"/>
    <col min="2" max="2" width="71" style="66" customWidth="1"/>
    <col min="3" max="3" width="4.42578125" customWidth="1"/>
    <col min="4" max="4" width="19.140625" customWidth="1"/>
  </cols>
  <sheetData>
    <row r="1" spans="1:4" x14ac:dyDescent="0.2">
      <c r="A1" t="s">
        <v>136</v>
      </c>
      <c r="B1" s="66" t="s">
        <v>135</v>
      </c>
      <c r="D1" s="43" t="s">
        <v>54</v>
      </c>
    </row>
    <row r="2" spans="1:4" ht="25.5" x14ac:dyDescent="0.2">
      <c r="A2" s="67" t="s">
        <v>102</v>
      </c>
      <c r="B2" s="68" t="s">
        <v>103</v>
      </c>
    </row>
    <row r="3" spans="1:4" ht="38.25" x14ac:dyDescent="0.2">
      <c r="A3" s="67" t="s">
        <v>123</v>
      </c>
      <c r="B3" s="68" t="s">
        <v>124</v>
      </c>
    </row>
    <row r="4" spans="1:4" ht="38.25" x14ac:dyDescent="0.2">
      <c r="A4" s="67" t="s">
        <v>74</v>
      </c>
      <c r="B4" s="68" t="s">
        <v>104</v>
      </c>
    </row>
    <row r="5" spans="1:4" ht="14.1" customHeight="1" x14ac:dyDescent="0.2">
      <c r="A5" s="67" t="s">
        <v>117</v>
      </c>
      <c r="B5" s="68" t="s">
        <v>118</v>
      </c>
    </row>
    <row r="6" spans="1:4" ht="51" x14ac:dyDescent="0.2">
      <c r="A6" s="67" t="s">
        <v>119</v>
      </c>
      <c r="B6" s="68" t="s">
        <v>120</v>
      </c>
    </row>
    <row r="7" spans="1:4" ht="14.1" customHeight="1" x14ac:dyDescent="0.2">
      <c r="A7" s="67" t="s">
        <v>12</v>
      </c>
      <c r="B7" s="68" t="s">
        <v>93</v>
      </c>
    </row>
    <row r="8" spans="1:4" ht="14.1" customHeight="1" x14ac:dyDescent="0.2">
      <c r="A8" s="69" t="s">
        <v>111</v>
      </c>
      <c r="B8" s="68" t="s">
        <v>112</v>
      </c>
    </row>
    <row r="9" spans="1:4" ht="51" x14ac:dyDescent="0.2">
      <c r="A9" s="67" t="s">
        <v>44</v>
      </c>
      <c r="B9" s="68" t="s">
        <v>110</v>
      </c>
    </row>
    <row r="10" spans="1:4" ht="51" x14ac:dyDescent="0.2">
      <c r="A10" s="67" t="s">
        <v>20</v>
      </c>
      <c r="B10" s="68" t="s">
        <v>105</v>
      </c>
    </row>
    <row r="11" spans="1:4" ht="25.5" x14ac:dyDescent="0.2">
      <c r="A11" s="67" t="s">
        <v>37</v>
      </c>
      <c r="B11" s="68" t="s">
        <v>81</v>
      </c>
    </row>
    <row r="12" spans="1:4" ht="38.25" x14ac:dyDescent="0.2">
      <c r="A12" s="69" t="s">
        <v>24</v>
      </c>
      <c r="B12" s="68" t="s">
        <v>113</v>
      </c>
    </row>
    <row r="13" spans="1:4" x14ac:dyDescent="0.2">
      <c r="A13" s="67" t="s">
        <v>21</v>
      </c>
      <c r="B13" s="68" t="s">
        <v>106</v>
      </c>
    </row>
    <row r="14" spans="1:4" x14ac:dyDescent="0.2">
      <c r="A14" s="67" t="s">
        <v>10</v>
      </c>
      <c r="B14" s="70" t="s">
        <v>84</v>
      </c>
    </row>
    <row r="15" spans="1:4" ht="25.5" x14ac:dyDescent="0.2">
      <c r="A15" s="67" t="s">
        <v>87</v>
      </c>
      <c r="B15" s="70" t="s">
        <v>88</v>
      </c>
    </row>
    <row r="16" spans="1:4" ht="38.25" x14ac:dyDescent="0.2">
      <c r="A16" s="67" t="s">
        <v>98</v>
      </c>
      <c r="B16" s="68" t="s">
        <v>99</v>
      </c>
    </row>
    <row r="17" spans="1:2" x14ac:dyDescent="0.2">
      <c r="A17" s="67" t="s">
        <v>94</v>
      </c>
      <c r="B17" s="68" t="s">
        <v>95</v>
      </c>
    </row>
    <row r="18" spans="1:2" x14ac:dyDescent="0.2">
      <c r="A18" s="67" t="s">
        <v>68</v>
      </c>
      <c r="B18" s="68" t="s">
        <v>121</v>
      </c>
    </row>
    <row r="19" spans="1:2" x14ac:dyDescent="0.2">
      <c r="A19" s="67" t="s">
        <v>30</v>
      </c>
      <c r="B19" s="68" t="s">
        <v>122</v>
      </c>
    </row>
    <row r="20" spans="1:2" ht="25.5" x14ac:dyDescent="0.2">
      <c r="A20" s="67" t="s">
        <v>91</v>
      </c>
      <c r="B20" s="68" t="s">
        <v>92</v>
      </c>
    </row>
    <row r="21" spans="1:2" ht="38.25" x14ac:dyDescent="0.2">
      <c r="A21" s="67" t="s">
        <v>125</v>
      </c>
      <c r="B21" s="68" t="s">
        <v>126</v>
      </c>
    </row>
    <row r="22" spans="1:2" ht="51" x14ac:dyDescent="0.2">
      <c r="A22" s="67" t="s">
        <v>108</v>
      </c>
      <c r="B22" s="68" t="s">
        <v>109</v>
      </c>
    </row>
    <row r="23" spans="1:2" ht="51" x14ac:dyDescent="0.2">
      <c r="A23" s="67" t="s">
        <v>43</v>
      </c>
      <c r="B23" s="68" t="s">
        <v>107</v>
      </c>
    </row>
    <row r="24" spans="1:2" ht="60" customHeight="1" x14ac:dyDescent="0.2">
      <c r="A24" s="67" t="s">
        <v>11</v>
      </c>
      <c r="B24" s="70" t="s">
        <v>89</v>
      </c>
    </row>
    <row r="25" spans="1:2" ht="38.25" x14ac:dyDescent="0.2">
      <c r="A25" s="67" t="s">
        <v>85</v>
      </c>
      <c r="B25" s="68" t="s">
        <v>86</v>
      </c>
    </row>
    <row r="26" spans="1:2" ht="38.25" x14ac:dyDescent="0.2">
      <c r="A26" s="67" t="s">
        <v>127</v>
      </c>
      <c r="B26" s="68" t="s">
        <v>128</v>
      </c>
    </row>
    <row r="27" spans="1:2" ht="38.25" x14ac:dyDescent="0.2">
      <c r="A27" s="67" t="s">
        <v>129</v>
      </c>
      <c r="B27" s="68" t="s">
        <v>130</v>
      </c>
    </row>
    <row r="28" spans="1:2" ht="38.25" x14ac:dyDescent="0.2">
      <c r="A28" s="67" t="s">
        <v>26</v>
      </c>
      <c r="B28" s="68" t="s">
        <v>116</v>
      </c>
    </row>
    <row r="29" spans="1:2" ht="25.5" x14ac:dyDescent="0.2">
      <c r="A29" s="67" t="s">
        <v>36</v>
      </c>
      <c r="B29" s="68" t="s">
        <v>132</v>
      </c>
    </row>
    <row r="30" spans="1:2" ht="51" x14ac:dyDescent="0.2">
      <c r="A30" s="67" t="s">
        <v>100</v>
      </c>
      <c r="B30" s="68" t="s">
        <v>101</v>
      </c>
    </row>
    <row r="31" spans="1:2" ht="293.25" x14ac:dyDescent="0.2">
      <c r="A31" s="67" t="s">
        <v>41</v>
      </c>
      <c r="B31" s="68" t="s">
        <v>97</v>
      </c>
    </row>
    <row r="32" spans="1:2" ht="25.5" x14ac:dyDescent="0.2">
      <c r="A32" s="67" t="s">
        <v>35</v>
      </c>
      <c r="B32" s="68" t="s">
        <v>131</v>
      </c>
    </row>
    <row r="33" spans="1:2" x14ac:dyDescent="0.2">
      <c r="A33" s="6" t="s">
        <v>133</v>
      </c>
      <c r="B33" s="71" t="s">
        <v>134</v>
      </c>
    </row>
    <row r="34" spans="1:2" ht="51" x14ac:dyDescent="0.2">
      <c r="A34" s="67" t="s">
        <v>82</v>
      </c>
      <c r="B34" s="68" t="s">
        <v>83</v>
      </c>
    </row>
    <row r="35" spans="1:2" ht="38.25" x14ac:dyDescent="0.2">
      <c r="A35" s="67" t="s">
        <v>15</v>
      </c>
      <c r="B35" s="68" t="s">
        <v>90</v>
      </c>
    </row>
    <row r="36" spans="1:2" ht="63.75" x14ac:dyDescent="0.2">
      <c r="A36" s="67" t="s">
        <v>40</v>
      </c>
      <c r="B36" s="68" t="s">
        <v>96</v>
      </c>
    </row>
    <row r="37" spans="1:2" ht="51" x14ac:dyDescent="0.2">
      <c r="A37" s="67" t="s">
        <v>114</v>
      </c>
      <c r="B37" s="68" t="s">
        <v>115</v>
      </c>
    </row>
  </sheetData>
  <hyperlinks>
    <hyperlink ref="D1" location="'Список запросов'!A1" display="К списку запросов &lt;&lt;"/>
  </hyperlinks>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election activeCell="B22" sqref="B22:F22"/>
    </sheetView>
  </sheetViews>
  <sheetFormatPr defaultColWidth="9.140625" defaultRowHeight="15" customHeight="1" x14ac:dyDescent="0.2"/>
  <cols>
    <col min="2" max="2" width="43.7109375" bestFit="1" customWidth="1"/>
    <col min="3" max="3" width="15.28515625" customWidth="1"/>
    <col min="4" max="4" width="16.28515625" customWidth="1"/>
    <col min="5" max="5" width="12.85546875" customWidth="1"/>
    <col min="6" max="6" width="16.7109375" customWidth="1"/>
  </cols>
  <sheetData>
    <row r="1" spans="1:8" ht="15" customHeight="1" x14ac:dyDescent="0.2">
      <c r="A1" s="1"/>
      <c r="F1" s="43" t="s">
        <v>54</v>
      </c>
      <c r="G1" s="5"/>
    </row>
    <row r="4" spans="1:8" ht="15" customHeight="1" x14ac:dyDescent="0.25">
      <c r="A4" s="17"/>
      <c r="B4" s="23" t="s">
        <v>55</v>
      </c>
      <c r="C4" s="17"/>
      <c r="D4" s="17"/>
      <c r="E4" s="17"/>
      <c r="F4" s="17"/>
      <c r="G4" s="46"/>
      <c r="H4" s="46"/>
    </row>
    <row r="22" spans="2:9" ht="25.5" x14ac:dyDescent="0.2">
      <c r="B22" s="28" t="s">
        <v>79</v>
      </c>
      <c r="C22" s="27" t="s">
        <v>7</v>
      </c>
      <c r="D22" s="27" t="s">
        <v>6</v>
      </c>
      <c r="E22" s="27" t="s">
        <v>46</v>
      </c>
      <c r="F22" s="29" t="s">
        <v>80</v>
      </c>
    </row>
    <row r="23" spans="2:9" x14ac:dyDescent="0.2">
      <c r="B23" s="3" t="s">
        <v>0</v>
      </c>
      <c r="C23" s="4">
        <v>2942</v>
      </c>
      <c r="D23" s="4">
        <v>1826</v>
      </c>
      <c r="E23" s="8">
        <f t="shared" ref="E23:E28" si="0">SUM(C23:D23)</f>
        <v>4768</v>
      </c>
      <c r="F23" s="10"/>
    </row>
    <row r="24" spans="2:9" x14ac:dyDescent="0.2">
      <c r="B24" s="3" t="s">
        <v>1</v>
      </c>
      <c r="C24" s="4">
        <v>4330</v>
      </c>
      <c r="D24" s="4">
        <v>3117</v>
      </c>
      <c r="E24" s="8">
        <f t="shared" si="0"/>
        <v>7447</v>
      </c>
      <c r="F24" s="10">
        <f>(E24-E23)/E23</f>
        <v>0.56187080536912748</v>
      </c>
    </row>
    <row r="25" spans="2:9" x14ac:dyDescent="0.2">
      <c r="B25" s="3" t="s">
        <v>2</v>
      </c>
      <c r="C25" s="4">
        <v>6037</v>
      </c>
      <c r="D25" s="4">
        <v>4544</v>
      </c>
      <c r="E25" s="8">
        <f t="shared" si="0"/>
        <v>10581</v>
      </c>
      <c r="F25" s="10">
        <f>(E25-E24)/E24</f>
        <v>0.42084060695582115</v>
      </c>
    </row>
    <row r="26" spans="2:9" x14ac:dyDescent="0.2">
      <c r="B26" s="3" t="s">
        <v>3</v>
      </c>
      <c r="C26" s="4">
        <v>6191</v>
      </c>
      <c r="D26" s="4">
        <v>4746</v>
      </c>
      <c r="E26" s="8">
        <f t="shared" si="0"/>
        <v>10937</v>
      </c>
      <c r="F26" s="10">
        <f>(E26-E25)/E25</f>
        <v>3.3645213117852756E-2</v>
      </c>
    </row>
    <row r="27" spans="2:9" x14ac:dyDescent="0.2">
      <c r="B27" s="3" t="s">
        <v>4</v>
      </c>
      <c r="C27" s="4">
        <v>8426</v>
      </c>
      <c r="D27" s="4">
        <v>7798</v>
      </c>
      <c r="E27" s="8">
        <f t="shared" si="0"/>
        <v>16224</v>
      </c>
      <c r="F27" s="10">
        <f>(E27-E26)/E26</f>
        <v>0.48340495565511565</v>
      </c>
    </row>
    <row r="28" spans="2:9" x14ac:dyDescent="0.2">
      <c r="B28" s="2" t="s">
        <v>5</v>
      </c>
      <c r="C28" s="2">
        <f>SUM(C23:C27)</f>
        <v>27926</v>
      </c>
      <c r="D28" s="2">
        <f>SUM(D23:D27)</f>
        <v>22031</v>
      </c>
      <c r="E28" s="9">
        <f t="shared" si="0"/>
        <v>49957</v>
      </c>
      <c r="F28" s="10"/>
    </row>
    <row r="31" spans="2:9" ht="15" customHeight="1" x14ac:dyDescent="0.2">
      <c r="I31" s="13"/>
    </row>
  </sheetData>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B22" sqref="B22:F22"/>
    </sheetView>
  </sheetViews>
  <sheetFormatPr defaultColWidth="9.140625" defaultRowHeight="15" customHeight="1" x14ac:dyDescent="0.2"/>
  <cols>
    <col min="2" max="2" width="17.42578125" customWidth="1"/>
    <col min="3" max="3" width="21.28515625" customWidth="1"/>
    <col min="4" max="4" width="20" customWidth="1"/>
    <col min="5" max="5" width="29" customWidth="1"/>
    <col min="6" max="6" width="16.85546875" customWidth="1"/>
  </cols>
  <sheetData>
    <row r="1" spans="1:6" ht="15" customHeight="1" x14ac:dyDescent="0.2">
      <c r="A1" s="48"/>
      <c r="B1" s="49"/>
      <c r="C1" s="49"/>
      <c r="D1" s="49"/>
      <c r="E1" s="49"/>
      <c r="F1" s="47" t="s">
        <v>54</v>
      </c>
    </row>
    <row r="2" spans="1:6" ht="15" customHeight="1" x14ac:dyDescent="0.2">
      <c r="A2" s="49"/>
      <c r="B2" s="49"/>
      <c r="C2" s="49"/>
      <c r="D2" s="49"/>
      <c r="E2" s="49"/>
      <c r="F2" s="49"/>
    </row>
    <row r="3" spans="1:6" ht="15" customHeight="1" x14ac:dyDescent="0.2">
      <c r="A3" s="49"/>
      <c r="B3" s="49"/>
      <c r="C3" s="49"/>
      <c r="D3" s="50"/>
      <c r="E3" s="49"/>
      <c r="F3" s="49"/>
    </row>
    <row r="4" spans="1:6" ht="15" customHeight="1" x14ac:dyDescent="0.25">
      <c r="A4" s="18"/>
      <c r="B4" s="23" t="s">
        <v>10</v>
      </c>
      <c r="C4" s="57"/>
      <c r="D4" s="18"/>
      <c r="E4" s="18"/>
      <c r="F4" s="18"/>
    </row>
    <row r="5" spans="1:6" ht="15" customHeight="1" x14ac:dyDescent="0.2">
      <c r="A5" s="49"/>
      <c r="B5" s="49"/>
      <c r="C5" s="49"/>
      <c r="D5" s="49"/>
      <c r="E5" s="49"/>
      <c r="F5" s="49"/>
    </row>
    <row r="6" spans="1:6" ht="15" customHeight="1" x14ac:dyDescent="0.2">
      <c r="A6" s="49"/>
      <c r="B6" s="49"/>
      <c r="C6" s="49"/>
      <c r="D6" s="49"/>
      <c r="E6" s="49"/>
      <c r="F6" s="49"/>
    </row>
    <row r="7" spans="1:6" ht="15" customHeight="1" x14ac:dyDescent="0.2">
      <c r="A7" s="49"/>
      <c r="B7" s="49"/>
      <c r="C7" s="49"/>
      <c r="D7" s="49"/>
      <c r="E7" s="49"/>
      <c r="F7" s="49"/>
    </row>
    <row r="8" spans="1:6" ht="15" customHeight="1" x14ac:dyDescent="0.2">
      <c r="A8" s="49"/>
      <c r="B8" s="49"/>
      <c r="C8" s="49"/>
      <c r="D8" s="49"/>
      <c r="E8" s="49"/>
      <c r="F8" s="49"/>
    </row>
    <row r="9" spans="1:6" ht="15" customHeight="1" x14ac:dyDescent="0.2">
      <c r="A9" s="49"/>
      <c r="B9" s="49"/>
      <c r="C9" s="49"/>
      <c r="D9" s="49"/>
      <c r="E9" s="49"/>
      <c r="F9" s="49"/>
    </row>
    <row r="10" spans="1:6" ht="15" customHeight="1" x14ac:dyDescent="0.2">
      <c r="A10" s="49"/>
      <c r="B10" s="49"/>
      <c r="C10" s="49"/>
      <c r="D10" s="49"/>
      <c r="E10" s="49"/>
      <c r="F10" s="49"/>
    </row>
    <row r="11" spans="1:6" ht="15" customHeight="1" x14ac:dyDescent="0.2">
      <c r="A11" s="49"/>
      <c r="B11" s="49"/>
      <c r="C11" s="49"/>
      <c r="D11" s="49"/>
      <c r="E11" s="49"/>
      <c r="F11" s="49"/>
    </row>
    <row r="12" spans="1:6" ht="15" customHeight="1" x14ac:dyDescent="0.2">
      <c r="A12" s="49"/>
      <c r="B12" s="49"/>
      <c r="C12" s="49"/>
      <c r="D12" s="49"/>
      <c r="E12" s="49"/>
      <c r="F12" s="49"/>
    </row>
    <row r="13" spans="1:6" ht="15" customHeight="1" x14ac:dyDescent="0.2">
      <c r="A13" s="49"/>
      <c r="B13" s="49"/>
      <c r="C13" s="49"/>
      <c r="D13" s="49"/>
      <c r="E13" s="49"/>
      <c r="F13" s="49"/>
    </row>
    <row r="14" spans="1:6" ht="15" customHeight="1" x14ac:dyDescent="0.2">
      <c r="A14" s="49"/>
      <c r="B14" s="49"/>
      <c r="C14" s="49"/>
      <c r="D14" s="49"/>
      <c r="E14" s="49"/>
      <c r="F14" s="49"/>
    </row>
    <row r="15" spans="1:6" ht="15" customHeight="1" x14ac:dyDescent="0.2">
      <c r="A15" s="49"/>
      <c r="B15" s="49"/>
      <c r="C15" s="49"/>
      <c r="D15" s="49"/>
      <c r="E15" s="49"/>
      <c r="F15" s="49"/>
    </row>
    <row r="16" spans="1:6" ht="15" customHeight="1" x14ac:dyDescent="0.2">
      <c r="A16" s="49"/>
      <c r="B16" s="49"/>
      <c r="C16" s="49"/>
      <c r="D16" s="49"/>
      <c r="E16" s="49"/>
      <c r="F16" s="49"/>
    </row>
    <row r="17" spans="1:6" ht="15" customHeight="1" x14ac:dyDescent="0.2">
      <c r="A17" s="49"/>
      <c r="B17" s="49"/>
      <c r="C17" s="49"/>
      <c r="D17" s="49"/>
      <c r="E17" s="49"/>
      <c r="F17" s="49"/>
    </row>
    <row r="18" spans="1:6" ht="15" customHeight="1" x14ac:dyDescent="0.2">
      <c r="A18" s="49"/>
      <c r="B18" s="49"/>
      <c r="C18" s="49"/>
      <c r="D18" s="49"/>
      <c r="E18" s="49"/>
      <c r="F18" s="49"/>
    </row>
    <row r="19" spans="1:6" ht="15" customHeight="1" x14ac:dyDescent="0.2">
      <c r="A19" s="49"/>
      <c r="B19" s="49"/>
      <c r="C19" s="49"/>
      <c r="D19" s="49"/>
      <c r="E19" s="49"/>
      <c r="F19" s="49"/>
    </row>
    <row r="20" spans="1:6" ht="15" customHeight="1" x14ac:dyDescent="0.2">
      <c r="A20" s="49"/>
      <c r="B20" s="49"/>
      <c r="C20" s="49"/>
      <c r="D20" s="49"/>
      <c r="E20" s="49"/>
      <c r="F20" s="49"/>
    </row>
    <row r="21" spans="1:6" ht="15" customHeight="1" x14ac:dyDescent="0.2">
      <c r="A21" s="49"/>
      <c r="B21" s="49"/>
      <c r="C21" s="49"/>
      <c r="D21" s="49"/>
      <c r="E21" s="49"/>
      <c r="F21" s="49"/>
    </row>
    <row r="22" spans="1:6" ht="25.5" x14ac:dyDescent="0.2">
      <c r="A22" s="49"/>
      <c r="B22" s="28" t="s">
        <v>79</v>
      </c>
      <c r="C22" s="27" t="s">
        <v>7</v>
      </c>
      <c r="D22" s="27" t="s">
        <v>6</v>
      </c>
      <c r="E22" s="27" t="s">
        <v>46</v>
      </c>
      <c r="F22" s="29" t="s">
        <v>80</v>
      </c>
    </row>
    <row r="23" spans="1:6" x14ac:dyDescent="0.2">
      <c r="A23" s="49"/>
      <c r="B23" s="52" t="s">
        <v>0</v>
      </c>
      <c r="C23" s="4">
        <v>1598</v>
      </c>
      <c r="D23" s="4">
        <v>863</v>
      </c>
      <c r="E23" s="54">
        <f t="shared" ref="E23:E28" si="0">SUM(C23:D23)</f>
        <v>2461</v>
      </c>
      <c r="F23" s="55"/>
    </row>
    <row r="24" spans="1:6" x14ac:dyDescent="0.2">
      <c r="A24" s="49"/>
      <c r="B24" s="52" t="s">
        <v>1</v>
      </c>
      <c r="C24" s="4">
        <v>1727</v>
      </c>
      <c r="D24" s="4">
        <v>1177</v>
      </c>
      <c r="E24" s="54">
        <f t="shared" si="0"/>
        <v>2904</v>
      </c>
      <c r="F24" s="55">
        <f>(E24-E23)/E23</f>
        <v>0.18000812677773262</v>
      </c>
    </row>
    <row r="25" spans="1:6" x14ac:dyDescent="0.2">
      <c r="A25" s="49"/>
      <c r="B25" s="52" t="s">
        <v>2</v>
      </c>
      <c r="C25" s="4">
        <v>2570</v>
      </c>
      <c r="D25" s="4">
        <v>1810</v>
      </c>
      <c r="E25" s="54">
        <f t="shared" si="0"/>
        <v>4380</v>
      </c>
      <c r="F25" s="55">
        <f>(E25-E24)/E24</f>
        <v>0.50826446280991733</v>
      </c>
    </row>
    <row r="26" spans="1:6" x14ac:dyDescent="0.2">
      <c r="A26" s="49"/>
      <c r="B26" s="52" t="s">
        <v>3</v>
      </c>
      <c r="C26" s="4">
        <v>3024</v>
      </c>
      <c r="D26" s="4">
        <v>2369</v>
      </c>
      <c r="E26" s="54">
        <f t="shared" si="0"/>
        <v>5393</v>
      </c>
      <c r="F26" s="55">
        <f>(E26-E25)/E25</f>
        <v>0.2312785388127854</v>
      </c>
    </row>
    <row r="27" spans="1:6" x14ac:dyDescent="0.2">
      <c r="A27" s="49"/>
      <c r="B27" s="52" t="s">
        <v>4</v>
      </c>
      <c r="C27" s="4">
        <v>3316</v>
      </c>
      <c r="D27" s="4">
        <v>2564</v>
      </c>
      <c r="E27" s="54">
        <f t="shared" si="0"/>
        <v>5880</v>
      </c>
      <c r="F27" s="55">
        <f>(E27-E26)/E26</f>
        <v>9.0302243649174857E-2</v>
      </c>
    </row>
    <row r="28" spans="1:6" x14ac:dyDescent="0.2">
      <c r="A28" s="49"/>
      <c r="B28" s="51" t="s">
        <v>5</v>
      </c>
      <c r="C28" s="51">
        <f>SUM(C23:C27)</f>
        <v>12235</v>
      </c>
      <c r="D28" s="51">
        <f>SUM(D23:D27)</f>
        <v>8783</v>
      </c>
      <c r="E28" s="56">
        <f t="shared" si="0"/>
        <v>21018</v>
      </c>
      <c r="F28" s="55"/>
    </row>
    <row r="29" spans="1:6" ht="15" customHeight="1" x14ac:dyDescent="0.2">
      <c r="A29" s="49"/>
      <c r="B29" s="49"/>
      <c r="C29" s="49"/>
      <c r="D29" s="49"/>
      <c r="E29" s="49"/>
      <c r="F29" s="49"/>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19"/>
      <c r="B4" s="59" t="s">
        <v>11</v>
      </c>
      <c r="C4" s="19"/>
      <c r="D4" s="19"/>
      <c r="E4" s="19"/>
      <c r="F4" s="19"/>
    </row>
    <row r="22" spans="2:6" ht="25.5" x14ac:dyDescent="0.2">
      <c r="B22" s="28" t="s">
        <v>79</v>
      </c>
      <c r="C22" s="27" t="s">
        <v>7</v>
      </c>
      <c r="D22" s="27" t="s">
        <v>6</v>
      </c>
      <c r="E22" s="27" t="s">
        <v>46</v>
      </c>
      <c r="F22" s="29" t="s">
        <v>80</v>
      </c>
    </row>
    <row r="23" spans="2:6" x14ac:dyDescent="0.2">
      <c r="B23" s="52" t="s">
        <v>0</v>
      </c>
      <c r="C23" s="4">
        <v>1609</v>
      </c>
      <c r="D23" s="4">
        <v>1001</v>
      </c>
      <c r="E23" s="54">
        <f t="shared" ref="E23:E28" si="0">SUM(C23:D23)</f>
        <v>2610</v>
      </c>
      <c r="F23" s="55"/>
    </row>
    <row r="24" spans="2:6" x14ac:dyDescent="0.2">
      <c r="B24" s="52" t="s">
        <v>1</v>
      </c>
      <c r="C24" s="4">
        <v>1473</v>
      </c>
      <c r="D24" s="4">
        <v>1008</v>
      </c>
      <c r="E24" s="54">
        <f t="shared" si="0"/>
        <v>2481</v>
      </c>
      <c r="F24" s="55">
        <f>(E24-E23)/E23</f>
        <v>-4.9425287356321838E-2</v>
      </c>
    </row>
    <row r="25" spans="2:6" x14ac:dyDescent="0.2">
      <c r="B25" s="52" t="s">
        <v>2</v>
      </c>
      <c r="C25" s="4">
        <v>2338</v>
      </c>
      <c r="D25" s="4">
        <v>1763</v>
      </c>
      <c r="E25" s="54">
        <f t="shared" si="0"/>
        <v>4101</v>
      </c>
      <c r="F25" s="55">
        <f>(E25-E24)/E24</f>
        <v>0.65296251511487302</v>
      </c>
    </row>
    <row r="26" spans="2:6" x14ac:dyDescent="0.2">
      <c r="B26" s="52" t="s">
        <v>3</v>
      </c>
      <c r="C26" s="4">
        <v>2765</v>
      </c>
      <c r="D26" s="4">
        <v>2093</v>
      </c>
      <c r="E26" s="54">
        <f t="shared" si="0"/>
        <v>4858</v>
      </c>
      <c r="F26" s="55">
        <f>(E26-E25)/E25</f>
        <v>0.18458912460375518</v>
      </c>
    </row>
    <row r="27" spans="2:6" x14ac:dyDescent="0.2">
      <c r="B27" s="52" t="s">
        <v>4</v>
      </c>
      <c r="C27" s="4">
        <v>2578</v>
      </c>
      <c r="D27" s="4">
        <v>2050</v>
      </c>
      <c r="E27" s="54">
        <f t="shared" si="0"/>
        <v>4628</v>
      </c>
      <c r="F27" s="55">
        <f>(E27-E26)/E26</f>
        <v>-4.7344586249485385E-2</v>
      </c>
    </row>
    <row r="28" spans="2:6" x14ac:dyDescent="0.2">
      <c r="B28" s="51" t="s">
        <v>5</v>
      </c>
      <c r="C28" s="51">
        <f>SUM(C23:C27)</f>
        <v>10763</v>
      </c>
      <c r="D28" s="51">
        <f>SUM(D23:D27)</f>
        <v>7915</v>
      </c>
      <c r="E28" s="56">
        <f t="shared" si="0"/>
        <v>18678</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F22"/>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56</v>
      </c>
      <c r="C4" s="60"/>
      <c r="D4" s="60"/>
      <c r="E4" s="60"/>
      <c r="F4" s="60"/>
    </row>
    <row r="22" spans="2:6" ht="25.5" x14ac:dyDescent="0.2">
      <c r="B22" s="28" t="s">
        <v>79</v>
      </c>
      <c r="C22" s="27" t="s">
        <v>7</v>
      </c>
      <c r="D22" s="27" t="s">
        <v>6</v>
      </c>
      <c r="E22" s="27" t="s">
        <v>46</v>
      </c>
      <c r="F22" s="29" t="s">
        <v>80</v>
      </c>
    </row>
    <row r="23" spans="2:6" x14ac:dyDescent="0.2">
      <c r="B23" s="52" t="s">
        <v>0</v>
      </c>
      <c r="C23" s="4">
        <v>372</v>
      </c>
      <c r="D23" s="4">
        <v>246</v>
      </c>
      <c r="E23" s="54">
        <f t="shared" ref="E23:E28" si="0">SUM(C23:D23)</f>
        <v>618</v>
      </c>
      <c r="F23" s="55"/>
    </row>
    <row r="24" spans="2:6" x14ac:dyDescent="0.2">
      <c r="B24" s="52" t="s">
        <v>1</v>
      </c>
      <c r="C24" s="4">
        <v>451</v>
      </c>
      <c r="D24" s="4">
        <v>464</v>
      </c>
      <c r="E24" s="54">
        <f t="shared" si="0"/>
        <v>915</v>
      </c>
      <c r="F24" s="55">
        <f>(E24-E23)/E23</f>
        <v>0.48058252427184467</v>
      </c>
    </row>
    <row r="25" spans="2:6" x14ac:dyDescent="0.2">
      <c r="B25" s="52" t="s">
        <v>2</v>
      </c>
      <c r="C25" s="4">
        <v>871</v>
      </c>
      <c r="D25" s="4">
        <v>949</v>
      </c>
      <c r="E25" s="54">
        <f t="shared" si="0"/>
        <v>1820</v>
      </c>
      <c r="F25" s="55">
        <f>(E25-E24)/E24</f>
        <v>0.98907103825136611</v>
      </c>
    </row>
    <row r="26" spans="2:6" x14ac:dyDescent="0.2">
      <c r="B26" s="52" t="s">
        <v>3</v>
      </c>
      <c r="C26" s="4">
        <v>921</v>
      </c>
      <c r="D26" s="4">
        <v>977</v>
      </c>
      <c r="E26" s="54">
        <f t="shared" si="0"/>
        <v>1898</v>
      </c>
      <c r="F26" s="55">
        <f>(E26-E25)/E25</f>
        <v>4.2857142857142858E-2</v>
      </c>
    </row>
    <row r="27" spans="2:6" x14ac:dyDescent="0.2">
      <c r="B27" s="52" t="s">
        <v>4</v>
      </c>
      <c r="C27" s="4">
        <v>790</v>
      </c>
      <c r="D27" s="4">
        <v>780</v>
      </c>
      <c r="E27" s="54">
        <f t="shared" si="0"/>
        <v>1570</v>
      </c>
      <c r="F27" s="55">
        <f>(E27-E26)/E26</f>
        <v>-0.17281348788198103</v>
      </c>
    </row>
    <row r="28" spans="2:6" x14ac:dyDescent="0.2">
      <c r="B28" s="51" t="s">
        <v>5</v>
      </c>
      <c r="C28" s="51">
        <f>SUM(C23:C27)</f>
        <v>3405</v>
      </c>
      <c r="D28" s="51">
        <f>SUM(D23:D27)</f>
        <v>3416</v>
      </c>
      <c r="E28" s="56">
        <f t="shared" si="0"/>
        <v>6821</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4" workbookViewId="0">
      <selection activeCell="C23" sqref="C23"/>
    </sheetView>
  </sheetViews>
  <sheetFormatPr defaultColWidth="9.140625" defaultRowHeight="15" customHeight="1" x14ac:dyDescent="0.2"/>
  <cols>
    <col min="1" max="1" width="9.140625" style="11"/>
    <col min="2" max="2" width="17.42578125" style="11" customWidth="1"/>
    <col min="3" max="3" width="21.28515625" style="11" customWidth="1"/>
    <col min="4" max="4" width="20" style="11" customWidth="1"/>
    <col min="5" max="5" width="29" style="11" customWidth="1"/>
    <col min="6" max="6" width="16.85546875" style="11" customWidth="1"/>
    <col min="7" max="16384" width="9.140625" style="11"/>
  </cols>
  <sheetData>
    <row r="1" spans="1:6" ht="15" customHeight="1" x14ac:dyDescent="0.2">
      <c r="A1" s="58"/>
      <c r="F1" s="43" t="s">
        <v>54</v>
      </c>
    </row>
    <row r="4" spans="1:6" ht="15" customHeight="1" x14ac:dyDescent="0.25">
      <c r="A4" s="60"/>
      <c r="B4" s="61" t="s">
        <v>13</v>
      </c>
      <c r="C4" s="60"/>
      <c r="D4" s="60"/>
      <c r="E4" s="60"/>
      <c r="F4" s="60"/>
    </row>
    <row r="22" spans="2:6" ht="25.5" x14ac:dyDescent="0.2">
      <c r="B22" s="28" t="s">
        <v>79</v>
      </c>
      <c r="C22" s="27" t="s">
        <v>7</v>
      </c>
      <c r="D22" s="27" t="s">
        <v>6</v>
      </c>
      <c r="E22" s="27" t="s">
        <v>46</v>
      </c>
      <c r="F22" s="29" t="s">
        <v>80</v>
      </c>
    </row>
    <row r="23" spans="2:6" x14ac:dyDescent="0.2">
      <c r="B23" s="52" t="s">
        <v>0</v>
      </c>
      <c r="C23" s="4">
        <v>470</v>
      </c>
      <c r="D23" s="4">
        <v>281</v>
      </c>
      <c r="E23" s="54">
        <f t="shared" ref="E23:E28" si="0">SUM(C23:D23)</f>
        <v>751</v>
      </c>
      <c r="F23" s="55"/>
    </row>
    <row r="24" spans="2:6" x14ac:dyDescent="0.2">
      <c r="B24" s="52" t="s">
        <v>1</v>
      </c>
      <c r="C24" s="4">
        <v>563</v>
      </c>
      <c r="D24" s="4">
        <v>521</v>
      </c>
      <c r="E24" s="54">
        <f t="shared" si="0"/>
        <v>1084</v>
      </c>
      <c r="F24" s="55">
        <f>(E24-E23)/E23</f>
        <v>0.4434087882822903</v>
      </c>
    </row>
    <row r="25" spans="2:6" x14ac:dyDescent="0.2">
      <c r="B25" s="52" t="s">
        <v>2</v>
      </c>
      <c r="C25" s="4">
        <v>1142</v>
      </c>
      <c r="D25" s="4">
        <v>1168</v>
      </c>
      <c r="E25" s="54">
        <f t="shared" si="0"/>
        <v>2310</v>
      </c>
      <c r="F25" s="55">
        <f>(E25-E24)/E24</f>
        <v>1.1309963099630995</v>
      </c>
    </row>
    <row r="26" spans="2:6" x14ac:dyDescent="0.2">
      <c r="B26" s="52" t="s">
        <v>3</v>
      </c>
      <c r="C26" s="4">
        <v>1145</v>
      </c>
      <c r="D26" s="4">
        <v>1102</v>
      </c>
      <c r="E26" s="54">
        <f t="shared" si="0"/>
        <v>2247</v>
      </c>
      <c r="F26" s="55">
        <f>(E26-E25)/E25</f>
        <v>-2.7272727272727271E-2</v>
      </c>
    </row>
    <row r="27" spans="2:6" x14ac:dyDescent="0.2">
      <c r="B27" s="52" t="s">
        <v>4</v>
      </c>
      <c r="C27" s="4">
        <v>977</v>
      </c>
      <c r="D27" s="4">
        <v>696</v>
      </c>
      <c r="E27" s="54">
        <f t="shared" si="0"/>
        <v>1673</v>
      </c>
      <c r="F27" s="55">
        <f>(E27-E26)/E26</f>
        <v>-0.2554517133956386</v>
      </c>
    </row>
    <row r="28" spans="2:6" x14ac:dyDescent="0.2">
      <c r="B28" s="51" t="s">
        <v>5</v>
      </c>
      <c r="C28" s="51">
        <f>SUM(C23:C27)</f>
        <v>4297</v>
      </c>
      <c r="D28" s="51">
        <f>SUM(D23:D27)</f>
        <v>3768</v>
      </c>
      <c r="E28" s="56">
        <f t="shared" si="0"/>
        <v>8065</v>
      </c>
      <c r="F28" s="55"/>
    </row>
  </sheetData>
  <autoFilter ref="B22:D22"/>
  <phoneticPr fontId="9" type="noConversion"/>
  <hyperlinks>
    <hyperlink ref="F1" location="'Список запросов'!A1" display="К списку запросов &lt;&lt;"/>
  </hyperlinks>
  <pageMargins left="0.75" right="0.75" top="1" bottom="1" header="0.5" footer="0.5"/>
  <pageSetup paperSize="9" orientation="landscape"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Титул</vt:lpstr>
      <vt:lpstr>Об отчете</vt:lpstr>
      <vt:lpstr>Список запросов</vt:lpstr>
      <vt:lpstr>All</vt:lpstr>
      <vt:lpstr>RareD</vt:lpstr>
      <vt:lpstr>1-7</vt:lpstr>
      <vt:lpstr>2-7</vt:lpstr>
      <vt:lpstr>3-7</vt:lpstr>
      <vt:lpstr>4-7</vt:lpstr>
      <vt:lpstr>1-24</vt:lpstr>
      <vt:lpstr>2-24</vt:lpstr>
      <vt:lpstr>3-24</vt:lpstr>
      <vt:lpstr>4-24</vt:lpstr>
      <vt:lpstr>5-24</vt:lpstr>
      <vt:lpstr>6-24</vt:lpstr>
      <vt:lpstr>7-24</vt:lpstr>
      <vt:lpstr>8-24</vt:lpstr>
      <vt:lpstr>9-24</vt:lpstr>
      <vt:lpstr>10-24</vt:lpstr>
      <vt:lpstr>11-24</vt:lpstr>
      <vt:lpstr>12-24</vt:lpstr>
      <vt:lpstr>13-24</vt:lpstr>
      <vt:lpstr>14-24</vt:lpstr>
      <vt:lpstr>15-24</vt:lpstr>
      <vt:lpstr>16-24</vt:lpstr>
      <vt:lpstr>17-24</vt:lpstr>
      <vt:lpstr>18-24</vt:lpstr>
      <vt:lpstr>19-24</vt:lpstr>
      <vt:lpstr>20-24</vt:lpstr>
      <vt:lpstr>21-24</vt:lpstr>
      <vt:lpstr>22-24</vt:lpstr>
      <vt:lpstr>23-24</vt:lpstr>
      <vt:lpstr>1доп</vt:lpstr>
      <vt:lpstr>2доп</vt:lpstr>
      <vt:lpstr>3доп</vt:lpstr>
      <vt:lpstr>4доп</vt:lpstr>
      <vt:lpstr>5доп</vt:lpstr>
      <vt:lpstr>6доп</vt:lpstr>
      <vt:lpstr>7доп</vt:lpstr>
      <vt:lpstr>8доп</vt:lpstr>
      <vt:lpstr>search_queries</vt:lpstr>
    </vt:vector>
  </TitlesOfParts>
  <Manager/>
  <Company>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e.yaznevich</cp:lastModifiedBy>
  <cp:lastPrinted>2018-03-20T05:55:35Z</cp:lastPrinted>
  <dcterms:created xsi:type="dcterms:W3CDTF">2018-02-19T10:19:58Z</dcterms:created>
  <dcterms:modified xsi:type="dcterms:W3CDTF">2018-03-20T13:50:32Z</dcterms:modified>
  <cp:category/>
</cp:coreProperties>
</file>