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babihina\Downloads\"/>
    </mc:Choice>
  </mc:AlternateContent>
  <bookViews>
    <workbookView xWindow="0" yWindow="0" windowWidth="20490" windowHeight="7320" tabRatio="760"/>
  </bookViews>
  <sheets>
    <sheet name="Рейтинг 2014-2017 по округам" sheetId="25" r:id="rId1"/>
    <sheet name="2017" sheetId="20" r:id="rId2"/>
    <sheet name="2016" sheetId="22" r:id="rId3"/>
    <sheet name="2015" sheetId="23" r:id="rId4"/>
    <sheet name="2014" sheetId="24" r:id="rId5"/>
    <sheet name="Расчет_рейтинга (2017)" sheetId="21" r:id="rId6"/>
    <sheet name="О показателях" sheetId="26" r:id="rId7"/>
  </sheets>
  <definedNames>
    <definedName name="_xlnm._FilterDatabase" localSheetId="4" hidden="1">'2014'!$B$3:$AG$89</definedName>
    <definedName name="_xlnm._FilterDatabase" localSheetId="3" hidden="1">'2015'!$B$3:$AG$89</definedName>
    <definedName name="_xlnm._FilterDatabase" localSheetId="2" hidden="1">'2016'!$B$3:$AF$89</definedName>
    <definedName name="_xlnm._FilterDatabase" localSheetId="1" hidden="1">'2017'!$B$3:$AH$89</definedName>
    <definedName name="_xlnm._FilterDatabase" localSheetId="5" hidden="1">'Расчет_рейтинга (2017)'!$A$4:$AE$90</definedName>
  </definedNames>
  <calcPr calcId="162913"/>
</workbook>
</file>

<file path=xl/calcChain.xml><?xml version="1.0" encoding="utf-8"?>
<calcChain xmlns="http://schemas.openxmlformats.org/spreadsheetml/2006/main">
  <c r="M6" i="21" l="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5" i="21"/>
  <c r="AG89" i="24" l="1"/>
  <c r="AF89" i="24"/>
  <c r="AE89" i="24"/>
  <c r="AG89" i="23"/>
  <c r="AF89" i="23"/>
  <c r="AE89" i="23"/>
  <c r="AF89" i="22"/>
  <c r="AE89" i="22"/>
  <c r="AD89" i="22"/>
  <c r="X89" i="24" l="1"/>
  <c r="W89" i="24"/>
  <c r="O89" i="24"/>
  <c r="N89" i="24"/>
  <c r="M89" i="24"/>
  <c r="L89" i="24"/>
  <c r="K89" i="24"/>
  <c r="J89" i="24"/>
  <c r="I89" i="24"/>
  <c r="H89" i="24"/>
  <c r="F89" i="24"/>
  <c r="AC45" i="24"/>
  <c r="AB45" i="24"/>
  <c r="AA45" i="24"/>
  <c r="V45" i="24"/>
  <c r="U45" i="24"/>
  <c r="T45" i="24"/>
  <c r="S45" i="24"/>
  <c r="R45" i="24"/>
  <c r="Q45" i="24"/>
  <c r="P45" i="24"/>
  <c r="AC26" i="24"/>
  <c r="AB26" i="24"/>
  <c r="AA26" i="24"/>
  <c r="V26" i="24"/>
  <c r="U26" i="24"/>
  <c r="T26" i="24"/>
  <c r="S26" i="24"/>
  <c r="R26" i="24"/>
  <c r="Q26" i="24"/>
  <c r="P26" i="24"/>
  <c r="AC46" i="24"/>
  <c r="AB46" i="24"/>
  <c r="AA46" i="24"/>
  <c r="V46" i="24"/>
  <c r="U46" i="24"/>
  <c r="T46" i="24"/>
  <c r="S46" i="24"/>
  <c r="R46" i="24"/>
  <c r="Q46" i="24"/>
  <c r="P46" i="24"/>
  <c r="AB9" i="24"/>
  <c r="AA9" i="24"/>
  <c r="V9" i="24"/>
  <c r="U9" i="24"/>
  <c r="T9" i="24"/>
  <c r="S9" i="24"/>
  <c r="R9" i="24"/>
  <c r="Q9" i="24"/>
  <c r="P9" i="24"/>
  <c r="AB5" i="24"/>
  <c r="AA5" i="24"/>
  <c r="V5" i="24"/>
  <c r="U5" i="24"/>
  <c r="T5" i="24"/>
  <c r="S5" i="24"/>
  <c r="R5" i="24"/>
  <c r="Q5" i="24"/>
  <c r="P5" i="24"/>
  <c r="AB78" i="24"/>
  <c r="AA78" i="24"/>
  <c r="V78" i="24"/>
  <c r="U78" i="24"/>
  <c r="T78" i="24"/>
  <c r="S78" i="24"/>
  <c r="R78" i="24"/>
  <c r="Q78" i="24"/>
  <c r="P78" i="24"/>
  <c r="AB6" i="24"/>
  <c r="AA6" i="24"/>
  <c r="V6" i="24"/>
  <c r="U6" i="24"/>
  <c r="T6" i="24"/>
  <c r="S6" i="24"/>
  <c r="R6" i="24"/>
  <c r="Q6" i="24"/>
  <c r="P6" i="24"/>
  <c r="AC74" i="24"/>
  <c r="AB74" i="24"/>
  <c r="AA74" i="24"/>
  <c r="V74" i="24"/>
  <c r="U74" i="24"/>
  <c r="T74" i="24"/>
  <c r="S74" i="24"/>
  <c r="R74" i="24"/>
  <c r="Q74" i="24"/>
  <c r="P74" i="24"/>
  <c r="AB50" i="24"/>
  <c r="AA50" i="24"/>
  <c r="V50" i="24"/>
  <c r="U50" i="24"/>
  <c r="T50" i="24"/>
  <c r="S50" i="24"/>
  <c r="R50" i="24"/>
  <c r="Q50" i="24"/>
  <c r="P50" i="24"/>
  <c r="AC61" i="24"/>
  <c r="AB61" i="24"/>
  <c r="AA61" i="24"/>
  <c r="V61" i="24"/>
  <c r="U61" i="24"/>
  <c r="T61" i="24"/>
  <c r="S61" i="24"/>
  <c r="R61" i="24"/>
  <c r="Q61" i="24"/>
  <c r="P61" i="24"/>
  <c r="AC15" i="24"/>
  <c r="AB15" i="24"/>
  <c r="AA15" i="24"/>
  <c r="V15" i="24"/>
  <c r="U15" i="24"/>
  <c r="T15" i="24"/>
  <c r="S15" i="24"/>
  <c r="R15" i="24"/>
  <c r="Q15" i="24"/>
  <c r="P15" i="24"/>
  <c r="AC65" i="24"/>
  <c r="AB65" i="24"/>
  <c r="AA65" i="24"/>
  <c r="V65" i="24"/>
  <c r="U65" i="24"/>
  <c r="T65" i="24"/>
  <c r="S65" i="24"/>
  <c r="R65" i="24"/>
  <c r="Q65" i="24"/>
  <c r="P65" i="24"/>
  <c r="AB49" i="24"/>
  <c r="AA49" i="24"/>
  <c r="V49" i="24"/>
  <c r="U49" i="24"/>
  <c r="T49" i="24"/>
  <c r="S49" i="24"/>
  <c r="R49" i="24"/>
  <c r="Q49" i="24"/>
  <c r="P49" i="24"/>
  <c r="AB32" i="24"/>
  <c r="AA32" i="24"/>
  <c r="V32" i="24"/>
  <c r="U32" i="24"/>
  <c r="T32" i="24"/>
  <c r="S32" i="24"/>
  <c r="R32" i="24"/>
  <c r="Q32" i="24"/>
  <c r="P32" i="24"/>
  <c r="AB48" i="24"/>
  <c r="AA48" i="24"/>
  <c r="V48" i="24"/>
  <c r="U48" i="24"/>
  <c r="T48" i="24"/>
  <c r="S48" i="24"/>
  <c r="R48" i="24"/>
  <c r="Q48" i="24"/>
  <c r="P48" i="24"/>
  <c r="AC42" i="24"/>
  <c r="AB42" i="24"/>
  <c r="AA42" i="24"/>
  <c r="V42" i="24"/>
  <c r="U42" i="24"/>
  <c r="T42" i="24"/>
  <c r="S42" i="24"/>
  <c r="R42" i="24"/>
  <c r="Q42" i="24"/>
  <c r="P42" i="24"/>
  <c r="AC73" i="24"/>
  <c r="AB73" i="24"/>
  <c r="AA73" i="24"/>
  <c r="V73" i="24"/>
  <c r="U73" i="24"/>
  <c r="T73" i="24"/>
  <c r="S73" i="24"/>
  <c r="R73" i="24"/>
  <c r="Q73" i="24"/>
  <c r="P73" i="24"/>
  <c r="AC54" i="24"/>
  <c r="AB54" i="24"/>
  <c r="AA54" i="24"/>
  <c r="V54" i="24"/>
  <c r="U54" i="24"/>
  <c r="T54" i="24"/>
  <c r="S54" i="24"/>
  <c r="R54" i="24"/>
  <c r="Q54" i="24"/>
  <c r="P54" i="24"/>
  <c r="AB67" i="24"/>
  <c r="AA67" i="24"/>
  <c r="V67" i="24"/>
  <c r="U67" i="24"/>
  <c r="T67" i="24"/>
  <c r="S67" i="24"/>
  <c r="R67" i="24"/>
  <c r="Q67" i="24"/>
  <c r="P67" i="24"/>
  <c r="AC39" i="24"/>
  <c r="AB39" i="24"/>
  <c r="AA39" i="24"/>
  <c r="V39" i="24"/>
  <c r="U39" i="24"/>
  <c r="T39" i="24"/>
  <c r="S39" i="24"/>
  <c r="R39" i="24"/>
  <c r="Q39" i="24"/>
  <c r="P39" i="24"/>
  <c r="AC24" i="24"/>
  <c r="AB24" i="24"/>
  <c r="AA24" i="24"/>
  <c r="V24" i="24"/>
  <c r="U24" i="24"/>
  <c r="T24" i="24"/>
  <c r="S24" i="24"/>
  <c r="R24" i="24"/>
  <c r="Q24" i="24"/>
  <c r="P24" i="24"/>
  <c r="AC53" i="24"/>
  <c r="AB53" i="24"/>
  <c r="AA53" i="24"/>
  <c r="V53" i="24"/>
  <c r="U53" i="24"/>
  <c r="T53" i="24"/>
  <c r="S53" i="24"/>
  <c r="R53" i="24"/>
  <c r="Q53" i="24"/>
  <c r="P53" i="24"/>
  <c r="AC27" i="24"/>
  <c r="AB27" i="24"/>
  <c r="AA27" i="24"/>
  <c r="V27" i="24"/>
  <c r="U27" i="24"/>
  <c r="T27" i="24"/>
  <c r="S27" i="24"/>
  <c r="R27" i="24"/>
  <c r="Q27" i="24"/>
  <c r="P27" i="24"/>
  <c r="AB16" i="24"/>
  <c r="AA16" i="24"/>
  <c r="V16" i="24"/>
  <c r="U16" i="24"/>
  <c r="T16" i="24"/>
  <c r="S16" i="24"/>
  <c r="R16" i="24"/>
  <c r="Q16" i="24"/>
  <c r="P16" i="24"/>
  <c r="AB34" i="24"/>
  <c r="AA34" i="24"/>
  <c r="V34" i="24"/>
  <c r="U34" i="24"/>
  <c r="T34" i="24"/>
  <c r="S34" i="24"/>
  <c r="R34" i="24"/>
  <c r="Q34" i="24"/>
  <c r="P34" i="24"/>
  <c r="AC10" i="24"/>
  <c r="AB10" i="24"/>
  <c r="AA10" i="24"/>
  <c r="V10" i="24"/>
  <c r="U10" i="24"/>
  <c r="T10" i="24"/>
  <c r="S10" i="24"/>
  <c r="R10" i="24"/>
  <c r="Q10" i="24"/>
  <c r="P10" i="24"/>
  <c r="AB21" i="24"/>
  <c r="AA21" i="24"/>
  <c r="V21" i="24"/>
  <c r="U21" i="24"/>
  <c r="T21" i="24"/>
  <c r="S21" i="24"/>
  <c r="R21" i="24"/>
  <c r="Q21" i="24"/>
  <c r="P21" i="24"/>
  <c r="AC44" i="24"/>
  <c r="AB44" i="24"/>
  <c r="AA44" i="24"/>
  <c r="V44" i="24"/>
  <c r="U44" i="24"/>
  <c r="T44" i="24"/>
  <c r="S44" i="24"/>
  <c r="R44" i="24"/>
  <c r="Q44" i="24"/>
  <c r="P44" i="24"/>
  <c r="AC55" i="24"/>
  <c r="AB55" i="24"/>
  <c r="AA55" i="24"/>
  <c r="V55" i="24"/>
  <c r="U55" i="24"/>
  <c r="T55" i="24"/>
  <c r="S55" i="24"/>
  <c r="R55" i="24"/>
  <c r="Q55" i="24"/>
  <c r="P55" i="24"/>
  <c r="AC58" i="24"/>
  <c r="AB58" i="24"/>
  <c r="AA58" i="24"/>
  <c r="V58" i="24"/>
  <c r="U58" i="24"/>
  <c r="T58" i="24"/>
  <c r="S58" i="24"/>
  <c r="R58" i="24"/>
  <c r="Q58" i="24"/>
  <c r="P58" i="24"/>
  <c r="AB38" i="24"/>
  <c r="AA38" i="24"/>
  <c r="V38" i="24"/>
  <c r="U38" i="24"/>
  <c r="T38" i="24"/>
  <c r="S38" i="24"/>
  <c r="R38" i="24"/>
  <c r="Q38" i="24"/>
  <c r="P38" i="24"/>
  <c r="AC84" i="24"/>
  <c r="AB84" i="24"/>
  <c r="AA84" i="24"/>
  <c r="V84" i="24"/>
  <c r="U84" i="24"/>
  <c r="T84" i="24"/>
  <c r="S84" i="24"/>
  <c r="R84" i="24"/>
  <c r="Q84" i="24"/>
  <c r="P84" i="24"/>
  <c r="AC66" i="24"/>
  <c r="AB66" i="24"/>
  <c r="AA66" i="24"/>
  <c r="V66" i="24"/>
  <c r="U66" i="24"/>
  <c r="T66" i="24"/>
  <c r="S66" i="24"/>
  <c r="R66" i="24"/>
  <c r="Q66" i="24"/>
  <c r="P66" i="24"/>
  <c r="AB11" i="24"/>
  <c r="AA11" i="24"/>
  <c r="V11" i="24"/>
  <c r="U11" i="24"/>
  <c r="T11" i="24"/>
  <c r="S11" i="24"/>
  <c r="R11" i="24"/>
  <c r="Q11" i="24"/>
  <c r="P11" i="24"/>
  <c r="AC4" i="24"/>
  <c r="AB4" i="24"/>
  <c r="AA4" i="24"/>
  <c r="V4" i="24"/>
  <c r="U4" i="24"/>
  <c r="T4" i="24"/>
  <c r="S4" i="24"/>
  <c r="R4" i="24"/>
  <c r="Q4" i="24"/>
  <c r="P4" i="24"/>
  <c r="AC8" i="24"/>
  <c r="AB8" i="24"/>
  <c r="AA8" i="24"/>
  <c r="V8" i="24"/>
  <c r="U8" i="24"/>
  <c r="T8" i="24"/>
  <c r="S8" i="24"/>
  <c r="R8" i="24"/>
  <c r="Q8" i="24"/>
  <c r="P8" i="24"/>
  <c r="AB51" i="24"/>
  <c r="AA51" i="24"/>
  <c r="V51" i="24"/>
  <c r="U51" i="24"/>
  <c r="T51" i="24"/>
  <c r="S51" i="24"/>
  <c r="R51" i="24"/>
  <c r="Q51" i="24"/>
  <c r="P51" i="24"/>
  <c r="AB31" i="24"/>
  <c r="AA31" i="24"/>
  <c r="V31" i="24"/>
  <c r="U31" i="24"/>
  <c r="T31" i="24"/>
  <c r="S31" i="24"/>
  <c r="R31" i="24"/>
  <c r="Q31" i="24"/>
  <c r="P31" i="24"/>
  <c r="AC47" i="24"/>
  <c r="AB47" i="24"/>
  <c r="AA47" i="24"/>
  <c r="V47" i="24"/>
  <c r="U47" i="24"/>
  <c r="T47" i="24"/>
  <c r="S47" i="24"/>
  <c r="R47" i="24"/>
  <c r="Q47" i="24"/>
  <c r="P47" i="24"/>
  <c r="AB14" i="24"/>
  <c r="AA14" i="24"/>
  <c r="V14" i="24"/>
  <c r="U14" i="24"/>
  <c r="T14" i="24"/>
  <c r="S14" i="24"/>
  <c r="R14" i="24"/>
  <c r="Q14" i="24"/>
  <c r="P14" i="24"/>
  <c r="AB69" i="24"/>
  <c r="AA69" i="24"/>
  <c r="V69" i="24"/>
  <c r="U69" i="24"/>
  <c r="T69" i="24"/>
  <c r="S69" i="24"/>
  <c r="R69" i="24"/>
  <c r="Q69" i="24"/>
  <c r="P69" i="24"/>
  <c r="AB87" i="24"/>
  <c r="AA87" i="24"/>
  <c r="V87" i="24"/>
  <c r="U87" i="24"/>
  <c r="T87" i="24"/>
  <c r="S87" i="24"/>
  <c r="R87" i="24"/>
  <c r="Q87" i="24"/>
  <c r="P87" i="24"/>
  <c r="AC30" i="24"/>
  <c r="AB30" i="24"/>
  <c r="AA30" i="24"/>
  <c r="V30" i="24"/>
  <c r="U30" i="24"/>
  <c r="T30" i="24"/>
  <c r="S30" i="24"/>
  <c r="R30" i="24"/>
  <c r="Q30" i="24"/>
  <c r="P30" i="24"/>
  <c r="AC23" i="24"/>
  <c r="AB23" i="24"/>
  <c r="AA23" i="24"/>
  <c r="V23" i="24"/>
  <c r="U23" i="24"/>
  <c r="T23" i="24"/>
  <c r="S23" i="24"/>
  <c r="R23" i="24"/>
  <c r="Q23" i="24"/>
  <c r="P23" i="24"/>
  <c r="AB72" i="24"/>
  <c r="AA72" i="24"/>
  <c r="V72" i="24"/>
  <c r="U72" i="24"/>
  <c r="T72" i="24"/>
  <c r="S72" i="24"/>
  <c r="R72" i="24"/>
  <c r="Q72" i="24"/>
  <c r="P72" i="24"/>
  <c r="AC71" i="24"/>
  <c r="AB71" i="24"/>
  <c r="AA71" i="24"/>
  <c r="V71" i="24"/>
  <c r="U71" i="24"/>
  <c r="T71" i="24"/>
  <c r="S71" i="24"/>
  <c r="R71" i="24"/>
  <c r="Q71" i="24"/>
  <c r="P71" i="24"/>
  <c r="AB25" i="24"/>
  <c r="AA25" i="24"/>
  <c r="V25" i="24"/>
  <c r="U25" i="24"/>
  <c r="T25" i="24"/>
  <c r="S25" i="24"/>
  <c r="R25" i="24"/>
  <c r="Q25" i="24"/>
  <c r="P25" i="24"/>
  <c r="AC41" i="24"/>
  <c r="AB41" i="24"/>
  <c r="AA41" i="24"/>
  <c r="V41" i="24"/>
  <c r="U41" i="24"/>
  <c r="T41" i="24"/>
  <c r="S41" i="24"/>
  <c r="R41" i="24"/>
  <c r="Q41" i="24"/>
  <c r="P41" i="24"/>
  <c r="AC28" i="24"/>
  <c r="AB28" i="24"/>
  <c r="AA28" i="24"/>
  <c r="V28" i="24"/>
  <c r="U28" i="24"/>
  <c r="T28" i="24"/>
  <c r="S28" i="24"/>
  <c r="R28" i="24"/>
  <c r="Q28" i="24"/>
  <c r="P28" i="24"/>
  <c r="AB40" i="24"/>
  <c r="AA40" i="24"/>
  <c r="V40" i="24"/>
  <c r="U40" i="24"/>
  <c r="T40" i="24"/>
  <c r="S40" i="24"/>
  <c r="R40" i="24"/>
  <c r="Q40" i="24"/>
  <c r="P40" i="24"/>
  <c r="AC86" i="24"/>
  <c r="AB86" i="24"/>
  <c r="AA86" i="24"/>
  <c r="V86" i="24"/>
  <c r="U86" i="24"/>
  <c r="T86" i="24"/>
  <c r="S86" i="24"/>
  <c r="R86" i="24"/>
  <c r="Q86" i="24"/>
  <c r="P86" i="24"/>
  <c r="AC63" i="24"/>
  <c r="AB63" i="24"/>
  <c r="AA63" i="24"/>
  <c r="V63" i="24"/>
  <c r="U63" i="24"/>
  <c r="T63" i="24"/>
  <c r="S63" i="24"/>
  <c r="R63" i="24"/>
  <c r="Q63" i="24"/>
  <c r="P63" i="24"/>
  <c r="AB17" i="24"/>
  <c r="AA17" i="24"/>
  <c r="V17" i="24"/>
  <c r="U17" i="24"/>
  <c r="T17" i="24"/>
  <c r="S17" i="24"/>
  <c r="R17" i="24"/>
  <c r="Q17" i="24"/>
  <c r="P17" i="24"/>
  <c r="AC82" i="24"/>
  <c r="AB82" i="24"/>
  <c r="AA82" i="24"/>
  <c r="V82" i="24"/>
  <c r="U82" i="24"/>
  <c r="T82" i="24"/>
  <c r="S82" i="24"/>
  <c r="R82" i="24"/>
  <c r="Q82" i="24"/>
  <c r="P82" i="24"/>
  <c r="AB33" i="24"/>
  <c r="AA33" i="24"/>
  <c r="V33" i="24"/>
  <c r="U33" i="24"/>
  <c r="T33" i="24"/>
  <c r="S33" i="24"/>
  <c r="R33" i="24"/>
  <c r="Q33" i="24"/>
  <c r="P33" i="24"/>
  <c r="AC59" i="24"/>
  <c r="AB59" i="24"/>
  <c r="AA59" i="24"/>
  <c r="V59" i="24"/>
  <c r="U59" i="24"/>
  <c r="T59" i="24"/>
  <c r="S59" i="24"/>
  <c r="R59" i="24"/>
  <c r="Q59" i="24"/>
  <c r="P59" i="24"/>
  <c r="AC43" i="24"/>
  <c r="AB43" i="24"/>
  <c r="AA43" i="24"/>
  <c r="V43" i="24"/>
  <c r="U43" i="24"/>
  <c r="T43" i="24"/>
  <c r="S43" i="24"/>
  <c r="R43" i="24"/>
  <c r="Q43" i="24"/>
  <c r="P43" i="24"/>
  <c r="AB64" i="24"/>
  <c r="AA64" i="24"/>
  <c r="V64" i="24"/>
  <c r="U64" i="24"/>
  <c r="T64" i="24"/>
  <c r="S64" i="24"/>
  <c r="R64" i="24"/>
  <c r="Q64" i="24"/>
  <c r="P64" i="24"/>
  <c r="AC76" i="24"/>
  <c r="AB76" i="24"/>
  <c r="AA76" i="24"/>
  <c r="V76" i="24"/>
  <c r="U76" i="24"/>
  <c r="T76" i="24"/>
  <c r="S76" i="24"/>
  <c r="R76" i="24"/>
  <c r="Q76" i="24"/>
  <c r="P76" i="24"/>
  <c r="AC7" i="24"/>
  <c r="AB7" i="24"/>
  <c r="AA7" i="24"/>
  <c r="V7" i="24"/>
  <c r="U7" i="24"/>
  <c r="T7" i="24"/>
  <c r="S7" i="24"/>
  <c r="R7" i="24"/>
  <c r="Q7" i="24"/>
  <c r="P7" i="24"/>
  <c r="AB12" i="24"/>
  <c r="AA12" i="24"/>
  <c r="V12" i="24"/>
  <c r="U12" i="24"/>
  <c r="T12" i="24"/>
  <c r="S12" i="24"/>
  <c r="R12" i="24"/>
  <c r="Q12" i="24"/>
  <c r="P12" i="24"/>
  <c r="AC77" i="24"/>
  <c r="AB77" i="24"/>
  <c r="AA77" i="24"/>
  <c r="V77" i="24"/>
  <c r="U77" i="24"/>
  <c r="T77" i="24"/>
  <c r="S77" i="24"/>
  <c r="R77" i="24"/>
  <c r="Q77" i="24"/>
  <c r="P77" i="24"/>
  <c r="AC75" i="24"/>
  <c r="AB75" i="24"/>
  <c r="AA75" i="24"/>
  <c r="V75" i="24"/>
  <c r="U75" i="24"/>
  <c r="T75" i="24"/>
  <c r="S75" i="24"/>
  <c r="R75" i="24"/>
  <c r="Q75" i="24"/>
  <c r="P75" i="24"/>
  <c r="AC37" i="24"/>
  <c r="AB37" i="24"/>
  <c r="AA37" i="24"/>
  <c r="V37" i="24"/>
  <c r="U37" i="24"/>
  <c r="T37" i="24"/>
  <c r="S37" i="24"/>
  <c r="R37" i="24"/>
  <c r="Q37" i="24"/>
  <c r="P37" i="24"/>
  <c r="AC80" i="24"/>
  <c r="AB80" i="24"/>
  <c r="AA80" i="24"/>
  <c r="V80" i="24"/>
  <c r="U80" i="24"/>
  <c r="T80" i="24"/>
  <c r="S80" i="24"/>
  <c r="R80" i="24"/>
  <c r="Q80" i="24"/>
  <c r="P80" i="24"/>
  <c r="AC22" i="24"/>
  <c r="AB22" i="24"/>
  <c r="AA22" i="24"/>
  <c r="V22" i="24"/>
  <c r="U22" i="24"/>
  <c r="T22" i="24"/>
  <c r="S22" i="24"/>
  <c r="R22" i="24"/>
  <c r="Q22" i="24"/>
  <c r="P22" i="24"/>
  <c r="AC57" i="24"/>
  <c r="AB57" i="24"/>
  <c r="AA57" i="24"/>
  <c r="V57" i="24"/>
  <c r="U57" i="24"/>
  <c r="T57" i="24"/>
  <c r="S57" i="24"/>
  <c r="R57" i="24"/>
  <c r="Q57" i="24"/>
  <c r="P57" i="24"/>
  <c r="AB19" i="24"/>
  <c r="AA19" i="24"/>
  <c r="V19" i="24"/>
  <c r="U19" i="24"/>
  <c r="T19" i="24"/>
  <c r="S19" i="24"/>
  <c r="R19" i="24"/>
  <c r="Q19" i="24"/>
  <c r="P19" i="24"/>
  <c r="AC79" i="24"/>
  <c r="AB79" i="24"/>
  <c r="AA79" i="24"/>
  <c r="V79" i="24"/>
  <c r="U79" i="24"/>
  <c r="T79" i="24"/>
  <c r="S79" i="24"/>
  <c r="R79" i="24"/>
  <c r="Q79" i="24"/>
  <c r="P79" i="24"/>
  <c r="AB52" i="24"/>
  <c r="AA52" i="24"/>
  <c r="V52" i="24"/>
  <c r="U52" i="24"/>
  <c r="T52" i="24"/>
  <c r="S52" i="24"/>
  <c r="R52" i="24"/>
  <c r="Q52" i="24"/>
  <c r="P52" i="24"/>
  <c r="AB85" i="24"/>
  <c r="AA85" i="24"/>
  <c r="V85" i="24"/>
  <c r="U85" i="24"/>
  <c r="T85" i="24"/>
  <c r="S85" i="24"/>
  <c r="R85" i="24"/>
  <c r="Q85" i="24"/>
  <c r="P85" i="24"/>
  <c r="AB88" i="24"/>
  <c r="AA88" i="24"/>
  <c r="V88" i="24"/>
  <c r="U88" i="24"/>
  <c r="T88" i="24"/>
  <c r="S88" i="24"/>
  <c r="R88" i="24"/>
  <c r="Q88" i="24"/>
  <c r="P88" i="24"/>
  <c r="AB56" i="24"/>
  <c r="AA56" i="24"/>
  <c r="V56" i="24"/>
  <c r="U56" i="24"/>
  <c r="T56" i="24"/>
  <c r="S56" i="24"/>
  <c r="R56" i="24"/>
  <c r="Q56" i="24"/>
  <c r="P56" i="24"/>
  <c r="AC60" i="24"/>
  <c r="AB60" i="24"/>
  <c r="AA60" i="24"/>
  <c r="V60" i="24"/>
  <c r="U60" i="24"/>
  <c r="T60" i="24"/>
  <c r="S60" i="24"/>
  <c r="R60" i="24"/>
  <c r="Q60" i="24"/>
  <c r="P60" i="24"/>
  <c r="AC20" i="24"/>
  <c r="AB20" i="24"/>
  <c r="AA20" i="24"/>
  <c r="V20" i="24"/>
  <c r="U20" i="24"/>
  <c r="T20" i="24"/>
  <c r="S20" i="24"/>
  <c r="R20" i="24"/>
  <c r="Q20" i="24"/>
  <c r="P20" i="24"/>
  <c r="AC13" i="24"/>
  <c r="AB13" i="24"/>
  <c r="AA13" i="24"/>
  <c r="V13" i="24"/>
  <c r="U13" i="24"/>
  <c r="T13" i="24"/>
  <c r="S13" i="24"/>
  <c r="R13" i="24"/>
  <c r="Q13" i="24"/>
  <c r="P13" i="24"/>
  <c r="AB70" i="24"/>
  <c r="AA70" i="24"/>
  <c r="V70" i="24"/>
  <c r="U70" i="24"/>
  <c r="T70" i="24"/>
  <c r="S70" i="24"/>
  <c r="R70" i="24"/>
  <c r="Q70" i="24"/>
  <c r="P70" i="24"/>
  <c r="AC29" i="24"/>
  <c r="AB29" i="24"/>
  <c r="AA29" i="24"/>
  <c r="V29" i="24"/>
  <c r="U29" i="24"/>
  <c r="T29" i="24"/>
  <c r="S29" i="24"/>
  <c r="R29" i="24"/>
  <c r="Q29" i="24"/>
  <c r="P29" i="24"/>
  <c r="AC35" i="24"/>
  <c r="AB35" i="24"/>
  <c r="AA35" i="24"/>
  <c r="V35" i="24"/>
  <c r="U35" i="24"/>
  <c r="T35" i="24"/>
  <c r="S35" i="24"/>
  <c r="R35" i="24"/>
  <c r="Q35" i="24"/>
  <c r="P35" i="24"/>
  <c r="AC36" i="24"/>
  <c r="AB36" i="24"/>
  <c r="AA36" i="24"/>
  <c r="V36" i="24"/>
  <c r="U36" i="24"/>
  <c r="T36" i="24"/>
  <c r="S36" i="24"/>
  <c r="R36" i="24"/>
  <c r="Q36" i="24"/>
  <c r="P36" i="24"/>
  <c r="AC18" i="24"/>
  <c r="AB18" i="24"/>
  <c r="AA18" i="24"/>
  <c r="V18" i="24"/>
  <c r="U18" i="24"/>
  <c r="T18" i="24"/>
  <c r="S18" i="24"/>
  <c r="R18" i="24"/>
  <c r="Q18" i="24"/>
  <c r="P18" i="24"/>
  <c r="AC62" i="24"/>
  <c r="AB62" i="24"/>
  <c r="AA62" i="24"/>
  <c r="V62" i="24"/>
  <c r="U62" i="24"/>
  <c r="T62" i="24"/>
  <c r="S62" i="24"/>
  <c r="R62" i="24"/>
  <c r="Q62" i="24"/>
  <c r="P62" i="24"/>
  <c r="AC83" i="24"/>
  <c r="AB83" i="24"/>
  <c r="AA83" i="24"/>
  <c r="V83" i="24"/>
  <c r="U83" i="24"/>
  <c r="T83" i="24"/>
  <c r="S83" i="24"/>
  <c r="R83" i="24"/>
  <c r="Q83" i="24"/>
  <c r="P83" i="24"/>
  <c r="AC81" i="24"/>
  <c r="AB81" i="24"/>
  <c r="AA81" i="24"/>
  <c r="V81" i="24"/>
  <c r="U81" i="24"/>
  <c r="T81" i="24"/>
  <c r="S81" i="24"/>
  <c r="R81" i="24"/>
  <c r="Q81" i="24"/>
  <c r="P81" i="24"/>
  <c r="AB68" i="24"/>
  <c r="AA68" i="24"/>
  <c r="V68" i="24"/>
  <c r="U68" i="24"/>
  <c r="T68" i="24"/>
  <c r="S68" i="24"/>
  <c r="R68" i="24"/>
  <c r="Q68" i="24"/>
  <c r="P68" i="24"/>
  <c r="W89" i="23"/>
  <c r="O89" i="23"/>
  <c r="N89" i="23"/>
  <c r="M89" i="23"/>
  <c r="L89" i="23"/>
  <c r="K89" i="23"/>
  <c r="J89" i="23"/>
  <c r="I89" i="23"/>
  <c r="H89" i="23"/>
  <c r="F89" i="23"/>
  <c r="AC62" i="23"/>
  <c r="AB62" i="23"/>
  <c r="AA62" i="23"/>
  <c r="Z62" i="23"/>
  <c r="V62" i="23"/>
  <c r="U62" i="23"/>
  <c r="T62" i="23"/>
  <c r="S62" i="23"/>
  <c r="R62" i="23"/>
  <c r="Q62" i="23"/>
  <c r="P62" i="23"/>
  <c r="AC23" i="23"/>
  <c r="AB23" i="23"/>
  <c r="AA23" i="23"/>
  <c r="Z23" i="23"/>
  <c r="V23" i="23"/>
  <c r="U23" i="23"/>
  <c r="T23" i="23"/>
  <c r="S23" i="23"/>
  <c r="R23" i="23"/>
  <c r="Q23" i="23"/>
  <c r="P23" i="23"/>
  <c r="AC81" i="23"/>
  <c r="AB81" i="23"/>
  <c r="AA81" i="23"/>
  <c r="Z81" i="23"/>
  <c r="V81" i="23"/>
  <c r="U81" i="23"/>
  <c r="T81" i="23"/>
  <c r="S81" i="23"/>
  <c r="R81" i="23"/>
  <c r="Q81" i="23"/>
  <c r="P81" i="23"/>
  <c r="AC22" i="23"/>
  <c r="AB22" i="23"/>
  <c r="AA22" i="23"/>
  <c r="Z22" i="23"/>
  <c r="V22" i="23"/>
  <c r="U22" i="23"/>
  <c r="T22" i="23"/>
  <c r="S22" i="23"/>
  <c r="R22" i="23"/>
  <c r="Q22" i="23"/>
  <c r="P22" i="23"/>
  <c r="AB7" i="23"/>
  <c r="AA7" i="23"/>
  <c r="Z7" i="23"/>
  <c r="V7" i="23"/>
  <c r="U7" i="23"/>
  <c r="T7" i="23"/>
  <c r="S7" i="23"/>
  <c r="R7" i="23"/>
  <c r="Q7" i="23"/>
  <c r="P7" i="23"/>
  <c r="AC80" i="23"/>
  <c r="AB80" i="23"/>
  <c r="AA80" i="23"/>
  <c r="Z80" i="23"/>
  <c r="V80" i="23"/>
  <c r="U80" i="23"/>
  <c r="T80" i="23"/>
  <c r="S80" i="23"/>
  <c r="R80" i="23"/>
  <c r="Q80" i="23"/>
  <c r="P80" i="23"/>
  <c r="AB6" i="23"/>
  <c r="AA6" i="23"/>
  <c r="Z6" i="23"/>
  <c r="V6" i="23"/>
  <c r="U6" i="23"/>
  <c r="T6" i="23"/>
  <c r="S6" i="23"/>
  <c r="R6" i="23"/>
  <c r="Q6" i="23"/>
  <c r="P6" i="23"/>
  <c r="AC79" i="23"/>
  <c r="AB79" i="23"/>
  <c r="AA79" i="23"/>
  <c r="Z79" i="23"/>
  <c r="V79" i="23"/>
  <c r="U79" i="23"/>
  <c r="T79" i="23"/>
  <c r="S79" i="23"/>
  <c r="R79" i="23"/>
  <c r="Q79" i="23"/>
  <c r="P79" i="23"/>
  <c r="AC61" i="23"/>
  <c r="AB61" i="23"/>
  <c r="AA61" i="23"/>
  <c r="Z61" i="23"/>
  <c r="V61" i="23"/>
  <c r="U61" i="23"/>
  <c r="T61" i="23"/>
  <c r="S61" i="23"/>
  <c r="R61" i="23"/>
  <c r="Q61" i="23"/>
  <c r="P61" i="23"/>
  <c r="AC60" i="23"/>
  <c r="AB60" i="23"/>
  <c r="AA60" i="23"/>
  <c r="Z60" i="23"/>
  <c r="V60" i="23"/>
  <c r="U60" i="23"/>
  <c r="T60" i="23"/>
  <c r="S60" i="23"/>
  <c r="R60" i="23"/>
  <c r="Q60" i="23"/>
  <c r="P60" i="23"/>
  <c r="AC21" i="23"/>
  <c r="AB21" i="23"/>
  <c r="AA21" i="23"/>
  <c r="Z21" i="23"/>
  <c r="V21" i="23"/>
  <c r="U21" i="23"/>
  <c r="T21" i="23"/>
  <c r="S21" i="23"/>
  <c r="R21" i="23"/>
  <c r="Q21" i="23"/>
  <c r="P21" i="23"/>
  <c r="AC59" i="23"/>
  <c r="AB59" i="23"/>
  <c r="AA59" i="23"/>
  <c r="Z59" i="23"/>
  <c r="V59" i="23"/>
  <c r="U59" i="23"/>
  <c r="T59" i="23"/>
  <c r="S59" i="23"/>
  <c r="R59" i="23"/>
  <c r="Q59" i="23"/>
  <c r="P59" i="23"/>
  <c r="AB58" i="23"/>
  <c r="AA58" i="23"/>
  <c r="Z58" i="23"/>
  <c r="V58" i="23"/>
  <c r="U58" i="23"/>
  <c r="T58" i="23"/>
  <c r="S58" i="23"/>
  <c r="R58" i="23"/>
  <c r="Q58" i="23"/>
  <c r="P58" i="23"/>
  <c r="AB57" i="23"/>
  <c r="AA57" i="23"/>
  <c r="Z57" i="23"/>
  <c r="V57" i="23"/>
  <c r="U57" i="23"/>
  <c r="T57" i="23"/>
  <c r="S57" i="23"/>
  <c r="R57" i="23"/>
  <c r="Q57" i="23"/>
  <c r="P57" i="23"/>
  <c r="AB56" i="23"/>
  <c r="AA56" i="23"/>
  <c r="Z56" i="23"/>
  <c r="V56" i="23"/>
  <c r="U56" i="23"/>
  <c r="T56" i="23"/>
  <c r="S56" i="23"/>
  <c r="R56" i="23"/>
  <c r="Q56" i="23"/>
  <c r="P56" i="23"/>
  <c r="AC55" i="23"/>
  <c r="AB55" i="23"/>
  <c r="AA55" i="23"/>
  <c r="Z55" i="23"/>
  <c r="V55" i="23"/>
  <c r="U55" i="23"/>
  <c r="T55" i="23"/>
  <c r="S55" i="23"/>
  <c r="R55" i="23"/>
  <c r="Q55" i="23"/>
  <c r="P55" i="23"/>
  <c r="AC78" i="23"/>
  <c r="AB78" i="23"/>
  <c r="AA78" i="23"/>
  <c r="Z78" i="23"/>
  <c r="V78" i="23"/>
  <c r="U78" i="23"/>
  <c r="T78" i="23"/>
  <c r="S78" i="23"/>
  <c r="R78" i="23"/>
  <c r="Q78" i="23"/>
  <c r="P78" i="23"/>
  <c r="AC54" i="23"/>
  <c r="AB54" i="23"/>
  <c r="AA54" i="23"/>
  <c r="Z54" i="23"/>
  <c r="V54" i="23"/>
  <c r="U54" i="23"/>
  <c r="T54" i="23"/>
  <c r="S54" i="23"/>
  <c r="R54" i="23"/>
  <c r="Q54" i="23"/>
  <c r="P54" i="23"/>
  <c r="AB77" i="23"/>
  <c r="AA77" i="23"/>
  <c r="Z77" i="23"/>
  <c r="V77" i="23"/>
  <c r="U77" i="23"/>
  <c r="T77" i="23"/>
  <c r="S77" i="23"/>
  <c r="R77" i="23"/>
  <c r="Q77" i="23"/>
  <c r="P77" i="23"/>
  <c r="AC53" i="23"/>
  <c r="AB53" i="23"/>
  <c r="AA53" i="23"/>
  <c r="Z53" i="23"/>
  <c r="V53" i="23"/>
  <c r="U53" i="23"/>
  <c r="T53" i="23"/>
  <c r="S53" i="23"/>
  <c r="R53" i="23"/>
  <c r="Q53" i="23"/>
  <c r="P53" i="23"/>
  <c r="AC20" i="23"/>
  <c r="AB20" i="23"/>
  <c r="AA20" i="23"/>
  <c r="Z20" i="23"/>
  <c r="V20" i="23"/>
  <c r="U20" i="23"/>
  <c r="T20" i="23"/>
  <c r="S20" i="23"/>
  <c r="R20" i="23"/>
  <c r="Q20" i="23"/>
  <c r="P20" i="23"/>
  <c r="AB52" i="23"/>
  <c r="AA52" i="23"/>
  <c r="Z52" i="23"/>
  <c r="V52" i="23"/>
  <c r="U52" i="23"/>
  <c r="T52" i="23"/>
  <c r="S52" i="23"/>
  <c r="R52" i="23"/>
  <c r="Q52" i="23"/>
  <c r="P52" i="23"/>
  <c r="AC19" i="23"/>
  <c r="AB19" i="23"/>
  <c r="AA19" i="23"/>
  <c r="Z19" i="23"/>
  <c r="V19" i="23"/>
  <c r="U19" i="23"/>
  <c r="T19" i="23"/>
  <c r="S19" i="23"/>
  <c r="R19" i="23"/>
  <c r="Q19" i="23"/>
  <c r="P19" i="23"/>
  <c r="AB51" i="23"/>
  <c r="AA51" i="23"/>
  <c r="Z51" i="23"/>
  <c r="V51" i="23"/>
  <c r="U51" i="23"/>
  <c r="T51" i="23"/>
  <c r="S51" i="23"/>
  <c r="R51" i="23"/>
  <c r="Q51" i="23"/>
  <c r="P51" i="23"/>
  <c r="AB50" i="23"/>
  <c r="AA50" i="23"/>
  <c r="Z50" i="23"/>
  <c r="V50" i="23"/>
  <c r="U50" i="23"/>
  <c r="T50" i="23"/>
  <c r="S50" i="23"/>
  <c r="R50" i="23"/>
  <c r="Q50" i="23"/>
  <c r="P50" i="23"/>
  <c r="AC18" i="23"/>
  <c r="AB18" i="23"/>
  <c r="AA18" i="23"/>
  <c r="Z18" i="23"/>
  <c r="V18" i="23"/>
  <c r="U18" i="23"/>
  <c r="T18" i="23"/>
  <c r="S18" i="23"/>
  <c r="R18" i="23"/>
  <c r="Q18" i="23"/>
  <c r="P18" i="23"/>
  <c r="AB49" i="23"/>
  <c r="AA49" i="23"/>
  <c r="Z49" i="23"/>
  <c r="V49" i="23"/>
  <c r="U49" i="23"/>
  <c r="T49" i="23"/>
  <c r="S49" i="23"/>
  <c r="R49" i="23"/>
  <c r="Q49" i="23"/>
  <c r="P49" i="23"/>
  <c r="AC48" i="23"/>
  <c r="AB48" i="23"/>
  <c r="AA48" i="23"/>
  <c r="Z48" i="23"/>
  <c r="V48" i="23"/>
  <c r="U48" i="23"/>
  <c r="T48" i="23"/>
  <c r="S48" i="23"/>
  <c r="R48" i="23"/>
  <c r="Q48" i="23"/>
  <c r="P48" i="23"/>
  <c r="AC76" i="23"/>
  <c r="AB76" i="23"/>
  <c r="AA76" i="23"/>
  <c r="Z76" i="23"/>
  <c r="V76" i="23"/>
  <c r="U76" i="23"/>
  <c r="T76" i="23"/>
  <c r="S76" i="23"/>
  <c r="R76" i="23"/>
  <c r="Q76" i="23"/>
  <c r="P76" i="23"/>
  <c r="AC75" i="23"/>
  <c r="AB75" i="23"/>
  <c r="AA75" i="23"/>
  <c r="Z75" i="23"/>
  <c r="V75" i="23"/>
  <c r="U75" i="23"/>
  <c r="T75" i="23"/>
  <c r="S75" i="23"/>
  <c r="R75" i="23"/>
  <c r="Q75" i="23"/>
  <c r="P75" i="23"/>
  <c r="AC47" i="23"/>
  <c r="AB47" i="23"/>
  <c r="AA47" i="23"/>
  <c r="Z47" i="23"/>
  <c r="V47" i="23"/>
  <c r="U47" i="23"/>
  <c r="T47" i="23"/>
  <c r="S47" i="23"/>
  <c r="R47" i="23"/>
  <c r="Q47" i="23"/>
  <c r="P47" i="23"/>
  <c r="AC88" i="23"/>
  <c r="AB88" i="23"/>
  <c r="AA88" i="23"/>
  <c r="Z88" i="23"/>
  <c r="V88" i="23"/>
  <c r="U88" i="23"/>
  <c r="T88" i="23"/>
  <c r="S88" i="23"/>
  <c r="R88" i="23"/>
  <c r="Q88" i="23"/>
  <c r="P88" i="23"/>
  <c r="AC46" i="23"/>
  <c r="AB46" i="23"/>
  <c r="AA46" i="23"/>
  <c r="Z46" i="23"/>
  <c r="V46" i="23"/>
  <c r="U46" i="23"/>
  <c r="T46" i="23"/>
  <c r="S46" i="23"/>
  <c r="R46" i="23"/>
  <c r="Q46" i="23"/>
  <c r="P46" i="23"/>
  <c r="AB17" i="23"/>
  <c r="AA17" i="23"/>
  <c r="Z17" i="23"/>
  <c r="V17" i="23"/>
  <c r="U17" i="23"/>
  <c r="T17" i="23"/>
  <c r="S17" i="23"/>
  <c r="R17" i="23"/>
  <c r="Q17" i="23"/>
  <c r="P17" i="23"/>
  <c r="AC5" i="23"/>
  <c r="AB5" i="23"/>
  <c r="AA5" i="23"/>
  <c r="Z5" i="23"/>
  <c r="V5" i="23"/>
  <c r="U5" i="23"/>
  <c r="T5" i="23"/>
  <c r="S5" i="23"/>
  <c r="R5" i="23"/>
  <c r="Q5" i="23"/>
  <c r="P5" i="23"/>
  <c r="AC16" i="23"/>
  <c r="AB16" i="23"/>
  <c r="AA16" i="23"/>
  <c r="Z16" i="23"/>
  <c r="V16" i="23"/>
  <c r="U16" i="23"/>
  <c r="T16" i="23"/>
  <c r="S16" i="23"/>
  <c r="R16" i="23"/>
  <c r="Q16" i="23"/>
  <c r="P16" i="23"/>
  <c r="AB45" i="23"/>
  <c r="AA45" i="23"/>
  <c r="Z45" i="23"/>
  <c r="V45" i="23"/>
  <c r="U45" i="23"/>
  <c r="T45" i="23"/>
  <c r="S45" i="23"/>
  <c r="R45" i="23"/>
  <c r="Q45" i="23"/>
  <c r="P45" i="23"/>
  <c r="AB44" i="23"/>
  <c r="AA44" i="23"/>
  <c r="Z44" i="23"/>
  <c r="V44" i="23"/>
  <c r="U44" i="23"/>
  <c r="T44" i="23"/>
  <c r="S44" i="23"/>
  <c r="R44" i="23"/>
  <c r="Q44" i="23"/>
  <c r="P44" i="23"/>
  <c r="AC43" i="23"/>
  <c r="AB43" i="23"/>
  <c r="AA43" i="23"/>
  <c r="Z43" i="23"/>
  <c r="V43" i="23"/>
  <c r="U43" i="23"/>
  <c r="T43" i="23"/>
  <c r="S43" i="23"/>
  <c r="R43" i="23"/>
  <c r="Q43" i="23"/>
  <c r="P43" i="23"/>
  <c r="AB42" i="23"/>
  <c r="AA42" i="23"/>
  <c r="Z42" i="23"/>
  <c r="V42" i="23"/>
  <c r="U42" i="23"/>
  <c r="T42" i="23"/>
  <c r="S42" i="23"/>
  <c r="R42" i="23"/>
  <c r="Q42" i="23"/>
  <c r="P42" i="23"/>
  <c r="AB74" i="23"/>
  <c r="AA74" i="23"/>
  <c r="Z74" i="23"/>
  <c r="V74" i="23"/>
  <c r="U74" i="23"/>
  <c r="T74" i="23"/>
  <c r="S74" i="23"/>
  <c r="R74" i="23"/>
  <c r="Q74" i="23"/>
  <c r="P74" i="23"/>
  <c r="AC87" i="23"/>
  <c r="AB87" i="23"/>
  <c r="AA87" i="23"/>
  <c r="Z87" i="23"/>
  <c r="V87" i="23"/>
  <c r="U87" i="23"/>
  <c r="T87" i="23"/>
  <c r="S87" i="23"/>
  <c r="R87" i="23"/>
  <c r="Q87" i="23"/>
  <c r="P87" i="23"/>
  <c r="AC41" i="23"/>
  <c r="AB41" i="23"/>
  <c r="AA41" i="23"/>
  <c r="Z41" i="23"/>
  <c r="V41" i="23"/>
  <c r="U41" i="23"/>
  <c r="T41" i="23"/>
  <c r="S41" i="23"/>
  <c r="R41" i="23"/>
  <c r="Q41" i="23"/>
  <c r="P41" i="23"/>
  <c r="AC40" i="23"/>
  <c r="AB40" i="23"/>
  <c r="AA40" i="23"/>
  <c r="Z40" i="23"/>
  <c r="V40" i="23"/>
  <c r="U40" i="23"/>
  <c r="T40" i="23"/>
  <c r="S40" i="23"/>
  <c r="R40" i="23"/>
  <c r="Q40" i="23"/>
  <c r="P40" i="23"/>
  <c r="AC73" i="23"/>
  <c r="AB73" i="23"/>
  <c r="AA73" i="23"/>
  <c r="Z73" i="23"/>
  <c r="V73" i="23"/>
  <c r="U73" i="23"/>
  <c r="T73" i="23"/>
  <c r="S73" i="23"/>
  <c r="R73" i="23"/>
  <c r="Q73" i="23"/>
  <c r="P73" i="23"/>
  <c r="AB39" i="23"/>
  <c r="AA39" i="23"/>
  <c r="Z39" i="23"/>
  <c r="V39" i="23"/>
  <c r="U39" i="23"/>
  <c r="T39" i="23"/>
  <c r="S39" i="23"/>
  <c r="R39" i="23"/>
  <c r="Q39" i="23"/>
  <c r="P39" i="23"/>
  <c r="AB38" i="23"/>
  <c r="AA38" i="23"/>
  <c r="Z38" i="23"/>
  <c r="V38" i="23"/>
  <c r="U38" i="23"/>
  <c r="T38" i="23"/>
  <c r="S38" i="23"/>
  <c r="R38" i="23"/>
  <c r="Q38" i="23"/>
  <c r="P38" i="23"/>
  <c r="AC37" i="23"/>
  <c r="AB37" i="23"/>
  <c r="AA37" i="23"/>
  <c r="Z37" i="23"/>
  <c r="V37" i="23"/>
  <c r="U37" i="23"/>
  <c r="T37" i="23"/>
  <c r="S37" i="23"/>
  <c r="R37" i="23"/>
  <c r="Q37" i="23"/>
  <c r="P37" i="23"/>
  <c r="AC36" i="23"/>
  <c r="AB36" i="23"/>
  <c r="AA36" i="23"/>
  <c r="Z36" i="23"/>
  <c r="V36" i="23"/>
  <c r="U36" i="23"/>
  <c r="T36" i="23"/>
  <c r="S36" i="23"/>
  <c r="R36" i="23"/>
  <c r="Q36" i="23"/>
  <c r="P36" i="23"/>
  <c r="AB35" i="23"/>
  <c r="AA35" i="23"/>
  <c r="Z35" i="23"/>
  <c r="V35" i="23"/>
  <c r="U35" i="23"/>
  <c r="T35" i="23"/>
  <c r="S35" i="23"/>
  <c r="R35" i="23"/>
  <c r="Q35" i="23"/>
  <c r="P35" i="23"/>
  <c r="AC86" i="23"/>
  <c r="AB86" i="23"/>
  <c r="AA86" i="23"/>
  <c r="Z86" i="23"/>
  <c r="V86" i="23"/>
  <c r="U86" i="23"/>
  <c r="T86" i="23"/>
  <c r="S86" i="23"/>
  <c r="R86" i="23"/>
  <c r="Q86" i="23"/>
  <c r="P86" i="23"/>
  <c r="AC34" i="23"/>
  <c r="AB34" i="23"/>
  <c r="AA34" i="23"/>
  <c r="Z34" i="23"/>
  <c r="V34" i="23"/>
  <c r="U34" i="23"/>
  <c r="T34" i="23"/>
  <c r="S34" i="23"/>
  <c r="R34" i="23"/>
  <c r="Q34" i="23"/>
  <c r="P34" i="23"/>
  <c r="AB15" i="23"/>
  <c r="AA15" i="23"/>
  <c r="Z15" i="23"/>
  <c r="V15" i="23"/>
  <c r="U15" i="23"/>
  <c r="T15" i="23"/>
  <c r="S15" i="23"/>
  <c r="R15" i="23"/>
  <c r="Q15" i="23"/>
  <c r="P15" i="23"/>
  <c r="AC85" i="23"/>
  <c r="AB85" i="23"/>
  <c r="AA85" i="23"/>
  <c r="Z85" i="23"/>
  <c r="V85" i="23"/>
  <c r="U85" i="23"/>
  <c r="T85" i="23"/>
  <c r="S85" i="23"/>
  <c r="R85" i="23"/>
  <c r="Q85" i="23"/>
  <c r="P85" i="23"/>
  <c r="AC33" i="23"/>
  <c r="AB33" i="23"/>
  <c r="AA33" i="23"/>
  <c r="Z33" i="23"/>
  <c r="V33" i="23"/>
  <c r="U33" i="23"/>
  <c r="T33" i="23"/>
  <c r="S33" i="23"/>
  <c r="R33" i="23"/>
  <c r="Q33" i="23"/>
  <c r="P33" i="23"/>
  <c r="AC32" i="23"/>
  <c r="AB32" i="23"/>
  <c r="AA32" i="23"/>
  <c r="Z32" i="23"/>
  <c r="V32" i="23"/>
  <c r="U32" i="23"/>
  <c r="T32" i="23"/>
  <c r="S32" i="23"/>
  <c r="R32" i="23"/>
  <c r="Q32" i="23"/>
  <c r="P32" i="23"/>
  <c r="AC31" i="23"/>
  <c r="AB31" i="23"/>
  <c r="AA31" i="23"/>
  <c r="Z31" i="23"/>
  <c r="V31" i="23"/>
  <c r="U31" i="23"/>
  <c r="T31" i="23"/>
  <c r="S31" i="23"/>
  <c r="R31" i="23"/>
  <c r="Q31" i="23"/>
  <c r="P31" i="23"/>
  <c r="AC72" i="23"/>
  <c r="AB72" i="23"/>
  <c r="AA72" i="23"/>
  <c r="Z72" i="23"/>
  <c r="V72" i="23"/>
  <c r="U72" i="23"/>
  <c r="T72" i="23"/>
  <c r="S72" i="23"/>
  <c r="R72" i="23"/>
  <c r="Q72" i="23"/>
  <c r="P72" i="23"/>
  <c r="AC71" i="23"/>
  <c r="AB71" i="23"/>
  <c r="AA71" i="23"/>
  <c r="Z71" i="23"/>
  <c r="V71" i="23"/>
  <c r="U71" i="23"/>
  <c r="T71" i="23"/>
  <c r="S71" i="23"/>
  <c r="R71" i="23"/>
  <c r="Q71" i="23"/>
  <c r="P71" i="23"/>
  <c r="AC4" i="23"/>
  <c r="AB4" i="23"/>
  <c r="AA4" i="23"/>
  <c r="Z4" i="23"/>
  <c r="V4" i="23"/>
  <c r="U4" i="23"/>
  <c r="T4" i="23"/>
  <c r="S4" i="23"/>
  <c r="R4" i="23"/>
  <c r="Q4" i="23"/>
  <c r="P4" i="23"/>
  <c r="AB14" i="23"/>
  <c r="AA14" i="23"/>
  <c r="Z14" i="23"/>
  <c r="V14" i="23"/>
  <c r="U14" i="23"/>
  <c r="T14" i="23"/>
  <c r="S14" i="23"/>
  <c r="R14" i="23"/>
  <c r="Q14" i="23"/>
  <c r="P14" i="23"/>
  <c r="AC70" i="23"/>
  <c r="AB70" i="23"/>
  <c r="AA70" i="23"/>
  <c r="Z70" i="23"/>
  <c r="V70" i="23"/>
  <c r="U70" i="23"/>
  <c r="T70" i="23"/>
  <c r="S70" i="23"/>
  <c r="R70" i="23"/>
  <c r="Q70" i="23"/>
  <c r="P70" i="23"/>
  <c r="AC69" i="23"/>
  <c r="AB69" i="23"/>
  <c r="AA69" i="23"/>
  <c r="Z69" i="23"/>
  <c r="V69" i="23"/>
  <c r="U69" i="23"/>
  <c r="T69" i="23"/>
  <c r="S69" i="23"/>
  <c r="R69" i="23"/>
  <c r="Q69" i="23"/>
  <c r="P69" i="23"/>
  <c r="AC30" i="23"/>
  <c r="AB30" i="23"/>
  <c r="AA30" i="23"/>
  <c r="Z30" i="23"/>
  <c r="V30" i="23"/>
  <c r="U30" i="23"/>
  <c r="T30" i="23"/>
  <c r="S30" i="23"/>
  <c r="R30" i="23"/>
  <c r="Q30" i="23"/>
  <c r="P30" i="23"/>
  <c r="AC84" i="23"/>
  <c r="AB84" i="23"/>
  <c r="AA84" i="23"/>
  <c r="Z84" i="23"/>
  <c r="V84" i="23"/>
  <c r="U84" i="23"/>
  <c r="T84" i="23"/>
  <c r="S84" i="23"/>
  <c r="R84" i="23"/>
  <c r="Q84" i="23"/>
  <c r="P84" i="23"/>
  <c r="AC13" i="23"/>
  <c r="AB13" i="23"/>
  <c r="AA13" i="23"/>
  <c r="Z13" i="23"/>
  <c r="V13" i="23"/>
  <c r="U13" i="23"/>
  <c r="T13" i="23"/>
  <c r="S13" i="23"/>
  <c r="R13" i="23"/>
  <c r="Q13" i="23"/>
  <c r="P13" i="23"/>
  <c r="AC29" i="23"/>
  <c r="AB29" i="23"/>
  <c r="AA29" i="23"/>
  <c r="Z29" i="23"/>
  <c r="V29" i="23"/>
  <c r="U29" i="23"/>
  <c r="T29" i="23"/>
  <c r="S29" i="23"/>
  <c r="R29" i="23"/>
  <c r="Q29" i="23"/>
  <c r="P29" i="23"/>
  <c r="AC28" i="23"/>
  <c r="AB28" i="23"/>
  <c r="AA28" i="23"/>
  <c r="Z28" i="23"/>
  <c r="V28" i="23"/>
  <c r="U28" i="23"/>
  <c r="T28" i="23"/>
  <c r="S28" i="23"/>
  <c r="R28" i="23"/>
  <c r="Q28" i="23"/>
  <c r="P28" i="23"/>
  <c r="AC68" i="23"/>
  <c r="AB68" i="23"/>
  <c r="AA68" i="23"/>
  <c r="Z68" i="23"/>
  <c r="V68" i="23"/>
  <c r="U68" i="23"/>
  <c r="T68" i="23"/>
  <c r="S68" i="23"/>
  <c r="R68" i="23"/>
  <c r="Q68" i="23"/>
  <c r="P68" i="23"/>
  <c r="AB27" i="23"/>
  <c r="AA27" i="23"/>
  <c r="Z27" i="23"/>
  <c r="V27" i="23"/>
  <c r="U27" i="23"/>
  <c r="T27" i="23"/>
  <c r="S27" i="23"/>
  <c r="R27" i="23"/>
  <c r="Q27" i="23"/>
  <c r="P27" i="23"/>
  <c r="AC67" i="23"/>
  <c r="AB67" i="23"/>
  <c r="AA67" i="23"/>
  <c r="Z67" i="23"/>
  <c r="V67" i="23"/>
  <c r="U67" i="23"/>
  <c r="T67" i="23"/>
  <c r="S67" i="23"/>
  <c r="R67" i="23"/>
  <c r="Q67" i="23"/>
  <c r="P67" i="23"/>
  <c r="AB83" i="23"/>
  <c r="AA83" i="23"/>
  <c r="Z83" i="23"/>
  <c r="V83" i="23"/>
  <c r="U83" i="23"/>
  <c r="T83" i="23"/>
  <c r="S83" i="23"/>
  <c r="R83" i="23"/>
  <c r="Q83" i="23"/>
  <c r="P83" i="23"/>
  <c r="AC12" i="23"/>
  <c r="AB12" i="23"/>
  <c r="AA12" i="23"/>
  <c r="Z12" i="23"/>
  <c r="V12" i="23"/>
  <c r="U12" i="23"/>
  <c r="T12" i="23"/>
  <c r="S12" i="23"/>
  <c r="R12" i="23"/>
  <c r="Q12" i="23"/>
  <c r="P12" i="23"/>
  <c r="AC26" i="23"/>
  <c r="AB26" i="23"/>
  <c r="AA26" i="23"/>
  <c r="Z26" i="23"/>
  <c r="V26" i="23"/>
  <c r="U26" i="23"/>
  <c r="T26" i="23"/>
  <c r="S26" i="23"/>
  <c r="R26" i="23"/>
  <c r="Q26" i="23"/>
  <c r="P26" i="23"/>
  <c r="AC11" i="23"/>
  <c r="AB11" i="23"/>
  <c r="AA11" i="23"/>
  <c r="Z11" i="23"/>
  <c r="V11" i="23"/>
  <c r="U11" i="23"/>
  <c r="T11" i="23"/>
  <c r="S11" i="23"/>
  <c r="R11" i="23"/>
  <c r="Q11" i="23"/>
  <c r="P11" i="23"/>
  <c r="AC10" i="23"/>
  <c r="AB10" i="23"/>
  <c r="AA10" i="23"/>
  <c r="Z10" i="23"/>
  <c r="V10" i="23"/>
  <c r="U10" i="23"/>
  <c r="T10" i="23"/>
  <c r="S10" i="23"/>
  <c r="R10" i="23"/>
  <c r="Q10" i="23"/>
  <c r="P10" i="23"/>
  <c r="AC66" i="23"/>
  <c r="AB66" i="23"/>
  <c r="AA66" i="23"/>
  <c r="Z66" i="23"/>
  <c r="V66" i="23"/>
  <c r="U66" i="23"/>
  <c r="T66" i="23"/>
  <c r="S66" i="23"/>
  <c r="R66" i="23"/>
  <c r="Q66" i="23"/>
  <c r="P66" i="23"/>
  <c r="AC9" i="23"/>
  <c r="AB9" i="23"/>
  <c r="AA9" i="23"/>
  <c r="Z9" i="23"/>
  <c r="V9" i="23"/>
  <c r="U9" i="23"/>
  <c r="T9" i="23"/>
  <c r="S9" i="23"/>
  <c r="R9" i="23"/>
  <c r="Q9" i="23"/>
  <c r="P9" i="23"/>
  <c r="AC25" i="23"/>
  <c r="AB25" i="23"/>
  <c r="AA25" i="23"/>
  <c r="Z25" i="23"/>
  <c r="V25" i="23"/>
  <c r="U25" i="23"/>
  <c r="T25" i="23"/>
  <c r="S25" i="23"/>
  <c r="R25" i="23"/>
  <c r="Q25" i="23"/>
  <c r="P25" i="23"/>
  <c r="AC24" i="23"/>
  <c r="AB24" i="23"/>
  <c r="AA24" i="23"/>
  <c r="Z24" i="23"/>
  <c r="V24" i="23"/>
  <c r="U24" i="23"/>
  <c r="T24" i="23"/>
  <c r="S24" i="23"/>
  <c r="R24" i="23"/>
  <c r="Q24" i="23"/>
  <c r="P24" i="23"/>
  <c r="AC8" i="23"/>
  <c r="AB8" i="23"/>
  <c r="AA8" i="23"/>
  <c r="Z8" i="23"/>
  <c r="V8" i="23"/>
  <c r="U8" i="23"/>
  <c r="T8" i="23"/>
  <c r="S8" i="23"/>
  <c r="R8" i="23"/>
  <c r="Q8" i="23"/>
  <c r="P8" i="23"/>
  <c r="AC65" i="23"/>
  <c r="AB65" i="23"/>
  <c r="AA65" i="23"/>
  <c r="Z65" i="23"/>
  <c r="V65" i="23"/>
  <c r="U65" i="23"/>
  <c r="T65" i="23"/>
  <c r="S65" i="23"/>
  <c r="R65" i="23"/>
  <c r="Q65" i="23"/>
  <c r="P65" i="23"/>
  <c r="AC82" i="23"/>
  <c r="AB82" i="23"/>
  <c r="AA82" i="23"/>
  <c r="Z82" i="23"/>
  <c r="V82" i="23"/>
  <c r="U82" i="23"/>
  <c r="T82" i="23"/>
  <c r="S82" i="23"/>
  <c r="R82" i="23"/>
  <c r="Q82" i="23"/>
  <c r="P82" i="23"/>
  <c r="AC64" i="23"/>
  <c r="AB64" i="23"/>
  <c r="AA64" i="23"/>
  <c r="Z64" i="23"/>
  <c r="V64" i="23"/>
  <c r="U64" i="23"/>
  <c r="T64" i="23"/>
  <c r="S64" i="23"/>
  <c r="R64" i="23"/>
  <c r="Q64" i="23"/>
  <c r="P64" i="23"/>
  <c r="AB63" i="23"/>
  <c r="AA63" i="23"/>
  <c r="Z63" i="23"/>
  <c r="V63" i="23"/>
  <c r="U63" i="23"/>
  <c r="T63" i="23"/>
  <c r="S63" i="23"/>
  <c r="R63" i="23"/>
  <c r="Q63" i="23"/>
  <c r="P63" i="23"/>
  <c r="AB67" i="22"/>
  <c r="AB33" i="22"/>
  <c r="AB86" i="22"/>
  <c r="AB10" i="22"/>
  <c r="AB9" i="22"/>
  <c r="AB85" i="22"/>
  <c r="AB8" i="22"/>
  <c r="AB66" i="22"/>
  <c r="AB65" i="22"/>
  <c r="AB64" i="22"/>
  <c r="AB32" i="22"/>
  <c r="AB63" i="22"/>
  <c r="AB60" i="22"/>
  <c r="AB59" i="22"/>
  <c r="AB84" i="22"/>
  <c r="AB58" i="22"/>
  <c r="AB83" i="22"/>
  <c r="AB57" i="22"/>
  <c r="AB31" i="22"/>
  <c r="AB56" i="22"/>
  <c r="AB30" i="22"/>
  <c r="AB28" i="22"/>
  <c r="AB54" i="22"/>
  <c r="AB52" i="22"/>
  <c r="AB51" i="22"/>
  <c r="AB82" i="22"/>
  <c r="AB50" i="22"/>
  <c r="AB26" i="22"/>
  <c r="AB7" i="22"/>
  <c r="AB6" i="22"/>
  <c r="AB25" i="22"/>
  <c r="AB48" i="22"/>
  <c r="AB80" i="22"/>
  <c r="AB23" i="22"/>
  <c r="AB47" i="22"/>
  <c r="AB79" i="22"/>
  <c r="AB45" i="22"/>
  <c r="AB21" i="22"/>
  <c r="AB78" i="22"/>
  <c r="AB43" i="22"/>
  <c r="AB20" i="22"/>
  <c r="AB88" i="22"/>
  <c r="AB19" i="22"/>
  <c r="AB41" i="22"/>
  <c r="AB77" i="22"/>
  <c r="AB5" i="22"/>
  <c r="AB75" i="22"/>
  <c r="AB74" i="22"/>
  <c r="AB17" i="22"/>
  <c r="AB73" i="22"/>
  <c r="AB16" i="22"/>
  <c r="AB40" i="22"/>
  <c r="AB15" i="22"/>
  <c r="AB39" i="22"/>
  <c r="AB38" i="22"/>
  <c r="W89" i="22"/>
  <c r="O89" i="22"/>
  <c r="N89" i="22"/>
  <c r="M89" i="22"/>
  <c r="L89" i="22"/>
  <c r="K89" i="22"/>
  <c r="J89" i="22"/>
  <c r="I89" i="22"/>
  <c r="H89" i="22"/>
  <c r="F89" i="22"/>
  <c r="AA67" i="22"/>
  <c r="Z67" i="22"/>
  <c r="V67" i="22"/>
  <c r="U67" i="22"/>
  <c r="T67" i="22"/>
  <c r="S67" i="22"/>
  <c r="R67" i="22"/>
  <c r="Q67" i="22"/>
  <c r="P67" i="22"/>
  <c r="AA33" i="22"/>
  <c r="Z33" i="22"/>
  <c r="V33" i="22"/>
  <c r="U33" i="22"/>
  <c r="T33" i="22"/>
  <c r="S33" i="22"/>
  <c r="R33" i="22"/>
  <c r="Q33" i="22"/>
  <c r="P33" i="22"/>
  <c r="AA86" i="22"/>
  <c r="Z86" i="22"/>
  <c r="V86" i="22"/>
  <c r="U86" i="22"/>
  <c r="T86" i="22"/>
  <c r="S86" i="22"/>
  <c r="R86" i="22"/>
  <c r="Q86" i="22"/>
  <c r="P86" i="22"/>
  <c r="AA10" i="22"/>
  <c r="Z10" i="22"/>
  <c r="V10" i="22"/>
  <c r="U10" i="22"/>
  <c r="T10" i="22"/>
  <c r="S10" i="22"/>
  <c r="R10" i="22"/>
  <c r="Q10" i="22"/>
  <c r="P10" i="22"/>
  <c r="AA9" i="22"/>
  <c r="Z9" i="22"/>
  <c r="V9" i="22"/>
  <c r="U9" i="22"/>
  <c r="T9" i="22"/>
  <c r="S9" i="22"/>
  <c r="R9" i="22"/>
  <c r="Q9" i="22"/>
  <c r="P9" i="22"/>
  <c r="AA85" i="22"/>
  <c r="Z85" i="22"/>
  <c r="V85" i="22"/>
  <c r="U85" i="22"/>
  <c r="T85" i="22"/>
  <c r="S85" i="22"/>
  <c r="R85" i="22"/>
  <c r="Q85" i="22"/>
  <c r="P85" i="22"/>
  <c r="AA8" i="22"/>
  <c r="Z8" i="22"/>
  <c r="V8" i="22"/>
  <c r="U8" i="22"/>
  <c r="T8" i="22"/>
  <c r="S8" i="22"/>
  <c r="R8" i="22"/>
  <c r="Q8" i="22"/>
  <c r="P8" i="22"/>
  <c r="AA66" i="22"/>
  <c r="Z66" i="22"/>
  <c r="V66" i="22"/>
  <c r="U66" i="22"/>
  <c r="T66" i="22"/>
  <c r="S66" i="22"/>
  <c r="R66" i="22"/>
  <c r="Q66" i="22"/>
  <c r="P66" i="22"/>
  <c r="AA65" i="22"/>
  <c r="Z65" i="22"/>
  <c r="V65" i="22"/>
  <c r="U65" i="22"/>
  <c r="T65" i="22"/>
  <c r="S65" i="22"/>
  <c r="R65" i="22"/>
  <c r="Q65" i="22"/>
  <c r="P65" i="22"/>
  <c r="AA64" i="22"/>
  <c r="Z64" i="22"/>
  <c r="V64" i="22"/>
  <c r="U64" i="22"/>
  <c r="T64" i="22"/>
  <c r="S64" i="22"/>
  <c r="R64" i="22"/>
  <c r="Q64" i="22"/>
  <c r="P64" i="22"/>
  <c r="AA32" i="22"/>
  <c r="Z32" i="22"/>
  <c r="V32" i="22"/>
  <c r="U32" i="22"/>
  <c r="T32" i="22"/>
  <c r="S32" i="22"/>
  <c r="R32" i="22"/>
  <c r="Q32" i="22"/>
  <c r="P32" i="22"/>
  <c r="AA63" i="22"/>
  <c r="Z63" i="22"/>
  <c r="V63" i="22"/>
  <c r="U63" i="22"/>
  <c r="T63" i="22"/>
  <c r="S63" i="22"/>
  <c r="R63" i="22"/>
  <c r="Q63" i="22"/>
  <c r="P63" i="22"/>
  <c r="AA62" i="22"/>
  <c r="Z62" i="22"/>
  <c r="V62" i="22"/>
  <c r="U62" i="22"/>
  <c r="T62" i="22"/>
  <c r="S62" i="22"/>
  <c r="R62" i="22"/>
  <c r="Q62" i="22"/>
  <c r="P62" i="22"/>
  <c r="AA61" i="22"/>
  <c r="Z61" i="22"/>
  <c r="V61" i="22"/>
  <c r="U61" i="22"/>
  <c r="T61" i="22"/>
  <c r="S61" i="22"/>
  <c r="R61" i="22"/>
  <c r="Q61" i="22"/>
  <c r="P61" i="22"/>
  <c r="AA60" i="22"/>
  <c r="Z60" i="22"/>
  <c r="V60" i="22"/>
  <c r="U60" i="22"/>
  <c r="T60" i="22"/>
  <c r="S60" i="22"/>
  <c r="R60" i="22"/>
  <c r="Q60" i="22"/>
  <c r="P60" i="22"/>
  <c r="AA59" i="22"/>
  <c r="Z59" i="22"/>
  <c r="V59" i="22"/>
  <c r="U59" i="22"/>
  <c r="T59" i="22"/>
  <c r="S59" i="22"/>
  <c r="R59" i="22"/>
  <c r="Q59" i="22"/>
  <c r="P59" i="22"/>
  <c r="AA84" i="22"/>
  <c r="Z84" i="22"/>
  <c r="V84" i="22"/>
  <c r="U84" i="22"/>
  <c r="T84" i="22"/>
  <c r="S84" i="22"/>
  <c r="R84" i="22"/>
  <c r="Q84" i="22"/>
  <c r="P84" i="22"/>
  <c r="AA58" i="22"/>
  <c r="Z58" i="22"/>
  <c r="V58" i="22"/>
  <c r="U58" i="22"/>
  <c r="T58" i="22"/>
  <c r="S58" i="22"/>
  <c r="R58" i="22"/>
  <c r="Q58" i="22"/>
  <c r="P58" i="22"/>
  <c r="AA83" i="22"/>
  <c r="Z83" i="22"/>
  <c r="V83" i="22"/>
  <c r="U83" i="22"/>
  <c r="T83" i="22"/>
  <c r="S83" i="22"/>
  <c r="R83" i="22"/>
  <c r="Q83" i="22"/>
  <c r="P83" i="22"/>
  <c r="AA57" i="22"/>
  <c r="Z57" i="22"/>
  <c r="V57" i="22"/>
  <c r="U57" i="22"/>
  <c r="T57" i="22"/>
  <c r="S57" i="22"/>
  <c r="R57" i="22"/>
  <c r="Q57" i="22"/>
  <c r="P57" i="22"/>
  <c r="AA31" i="22"/>
  <c r="Z31" i="22"/>
  <c r="V31" i="22"/>
  <c r="U31" i="22"/>
  <c r="T31" i="22"/>
  <c r="S31" i="22"/>
  <c r="R31" i="22"/>
  <c r="Q31" i="22"/>
  <c r="P31" i="22"/>
  <c r="AA56" i="22"/>
  <c r="Z56" i="22"/>
  <c r="V56" i="22"/>
  <c r="U56" i="22"/>
  <c r="T56" i="22"/>
  <c r="S56" i="22"/>
  <c r="R56" i="22"/>
  <c r="Q56" i="22"/>
  <c r="P56" i="22"/>
  <c r="AA30" i="22"/>
  <c r="Z30" i="22"/>
  <c r="V30" i="22"/>
  <c r="U30" i="22"/>
  <c r="T30" i="22"/>
  <c r="S30" i="22"/>
  <c r="R30" i="22"/>
  <c r="Q30" i="22"/>
  <c r="P30" i="22"/>
  <c r="AA29" i="22"/>
  <c r="Z29" i="22"/>
  <c r="V29" i="22"/>
  <c r="U29" i="22"/>
  <c r="T29" i="22"/>
  <c r="S29" i="22"/>
  <c r="R29" i="22"/>
  <c r="Q29" i="22"/>
  <c r="P29" i="22"/>
  <c r="AA55" i="22"/>
  <c r="Z55" i="22"/>
  <c r="V55" i="22"/>
  <c r="U55" i="22"/>
  <c r="T55" i="22"/>
  <c r="S55" i="22"/>
  <c r="R55" i="22"/>
  <c r="Q55" i="22"/>
  <c r="P55" i="22"/>
  <c r="AA28" i="22"/>
  <c r="Z28" i="22"/>
  <c r="V28" i="22"/>
  <c r="U28" i="22"/>
  <c r="T28" i="22"/>
  <c r="S28" i="22"/>
  <c r="R28" i="22"/>
  <c r="Q28" i="22"/>
  <c r="P28" i="22"/>
  <c r="AA27" i="22"/>
  <c r="Z27" i="22"/>
  <c r="V27" i="22"/>
  <c r="U27" i="22"/>
  <c r="T27" i="22"/>
  <c r="S27" i="22"/>
  <c r="R27" i="22"/>
  <c r="Q27" i="22"/>
  <c r="P27" i="22"/>
  <c r="AA54" i="22"/>
  <c r="Z54" i="22"/>
  <c r="V54" i="22"/>
  <c r="U54" i="22"/>
  <c r="T54" i="22"/>
  <c r="S54" i="22"/>
  <c r="R54" i="22"/>
  <c r="Q54" i="22"/>
  <c r="P54" i="22"/>
  <c r="AA53" i="22"/>
  <c r="Z53" i="22"/>
  <c r="V53" i="22"/>
  <c r="U53" i="22"/>
  <c r="T53" i="22"/>
  <c r="S53" i="22"/>
  <c r="R53" i="22"/>
  <c r="Q53" i="22"/>
  <c r="P53" i="22"/>
  <c r="AA52" i="22"/>
  <c r="Z52" i="22"/>
  <c r="V52" i="22"/>
  <c r="U52" i="22"/>
  <c r="T52" i="22"/>
  <c r="S52" i="22"/>
  <c r="R52" i="22"/>
  <c r="Q52" i="22"/>
  <c r="P52" i="22"/>
  <c r="AA51" i="22"/>
  <c r="Z51" i="22"/>
  <c r="V51" i="22"/>
  <c r="U51" i="22"/>
  <c r="T51" i="22"/>
  <c r="S51" i="22"/>
  <c r="R51" i="22"/>
  <c r="Q51" i="22"/>
  <c r="P51" i="22"/>
  <c r="AA82" i="22"/>
  <c r="Z82" i="22"/>
  <c r="V82" i="22"/>
  <c r="U82" i="22"/>
  <c r="T82" i="22"/>
  <c r="S82" i="22"/>
  <c r="R82" i="22"/>
  <c r="Q82" i="22"/>
  <c r="P82" i="22"/>
  <c r="AA50" i="22"/>
  <c r="Z50" i="22"/>
  <c r="V50" i="22"/>
  <c r="U50" i="22"/>
  <c r="T50" i="22"/>
  <c r="S50" i="22"/>
  <c r="R50" i="22"/>
  <c r="Q50" i="22"/>
  <c r="P50" i="22"/>
  <c r="AA26" i="22"/>
  <c r="Z26" i="22"/>
  <c r="V26" i="22"/>
  <c r="U26" i="22"/>
  <c r="T26" i="22"/>
  <c r="S26" i="22"/>
  <c r="R26" i="22"/>
  <c r="Q26" i="22"/>
  <c r="P26" i="22"/>
  <c r="AA7" i="22"/>
  <c r="Z7" i="22"/>
  <c r="V7" i="22"/>
  <c r="U7" i="22"/>
  <c r="T7" i="22"/>
  <c r="S7" i="22"/>
  <c r="R7" i="22"/>
  <c r="Q7" i="22"/>
  <c r="P7" i="22"/>
  <c r="AA6" i="22"/>
  <c r="Z6" i="22"/>
  <c r="V6" i="22"/>
  <c r="U6" i="22"/>
  <c r="T6" i="22"/>
  <c r="S6" i="22"/>
  <c r="R6" i="22"/>
  <c r="Q6" i="22"/>
  <c r="P6" i="22"/>
  <c r="AA49" i="22"/>
  <c r="Z49" i="22"/>
  <c r="V49" i="22"/>
  <c r="U49" i="22"/>
  <c r="T49" i="22"/>
  <c r="S49" i="22"/>
  <c r="R49" i="22"/>
  <c r="Q49" i="22"/>
  <c r="P49" i="22"/>
  <c r="AA25" i="22"/>
  <c r="Z25" i="22"/>
  <c r="V25" i="22"/>
  <c r="U25" i="22"/>
  <c r="T25" i="22"/>
  <c r="S25" i="22"/>
  <c r="R25" i="22"/>
  <c r="Q25" i="22"/>
  <c r="P25" i="22"/>
  <c r="AA48" i="22"/>
  <c r="Z48" i="22"/>
  <c r="V48" i="22"/>
  <c r="U48" i="22"/>
  <c r="T48" i="22"/>
  <c r="S48" i="22"/>
  <c r="R48" i="22"/>
  <c r="Q48" i="22"/>
  <c r="P48" i="22"/>
  <c r="AA24" i="22"/>
  <c r="Z24" i="22"/>
  <c r="V24" i="22"/>
  <c r="U24" i="22"/>
  <c r="T24" i="22"/>
  <c r="S24" i="22"/>
  <c r="R24" i="22"/>
  <c r="Q24" i="22"/>
  <c r="P24" i="22"/>
  <c r="AA81" i="22"/>
  <c r="Z81" i="22"/>
  <c r="V81" i="22"/>
  <c r="U81" i="22"/>
  <c r="T81" i="22"/>
  <c r="S81" i="22"/>
  <c r="R81" i="22"/>
  <c r="Q81" i="22"/>
  <c r="P81" i="22"/>
  <c r="AA80" i="22"/>
  <c r="Z80" i="22"/>
  <c r="V80" i="22"/>
  <c r="U80" i="22"/>
  <c r="T80" i="22"/>
  <c r="S80" i="22"/>
  <c r="R80" i="22"/>
  <c r="Q80" i="22"/>
  <c r="P80" i="22"/>
  <c r="AA23" i="22"/>
  <c r="Z23" i="22"/>
  <c r="V23" i="22"/>
  <c r="U23" i="22"/>
  <c r="T23" i="22"/>
  <c r="S23" i="22"/>
  <c r="R23" i="22"/>
  <c r="Q23" i="22"/>
  <c r="P23" i="22"/>
  <c r="AA47" i="22"/>
  <c r="Z47" i="22"/>
  <c r="V47" i="22"/>
  <c r="U47" i="22"/>
  <c r="T47" i="22"/>
  <c r="S47" i="22"/>
  <c r="R47" i="22"/>
  <c r="Q47" i="22"/>
  <c r="P47" i="22"/>
  <c r="AA79" i="22"/>
  <c r="Z79" i="22"/>
  <c r="V79" i="22"/>
  <c r="U79" i="22"/>
  <c r="T79" i="22"/>
  <c r="S79" i="22"/>
  <c r="R79" i="22"/>
  <c r="Q79" i="22"/>
  <c r="P79" i="22"/>
  <c r="AA46" i="22"/>
  <c r="Z46" i="22"/>
  <c r="V46" i="22"/>
  <c r="U46" i="22"/>
  <c r="T46" i="22"/>
  <c r="S46" i="22"/>
  <c r="R46" i="22"/>
  <c r="Q46" i="22"/>
  <c r="P46" i="22"/>
  <c r="AA22" i="22"/>
  <c r="Z22" i="22"/>
  <c r="V22" i="22"/>
  <c r="U22" i="22"/>
  <c r="T22" i="22"/>
  <c r="S22" i="22"/>
  <c r="R22" i="22"/>
  <c r="Q22" i="22"/>
  <c r="P22" i="22"/>
  <c r="AA45" i="22"/>
  <c r="Z45" i="22"/>
  <c r="V45" i="22"/>
  <c r="U45" i="22"/>
  <c r="T45" i="22"/>
  <c r="S45" i="22"/>
  <c r="R45" i="22"/>
  <c r="Q45" i="22"/>
  <c r="P45" i="22"/>
  <c r="AA21" i="22"/>
  <c r="Z21" i="22"/>
  <c r="V21" i="22"/>
  <c r="U21" i="22"/>
  <c r="T21" i="22"/>
  <c r="S21" i="22"/>
  <c r="R21" i="22"/>
  <c r="Q21" i="22"/>
  <c r="P21" i="22"/>
  <c r="AA44" i="22"/>
  <c r="Z44" i="22"/>
  <c r="V44" i="22"/>
  <c r="U44" i="22"/>
  <c r="T44" i="22"/>
  <c r="S44" i="22"/>
  <c r="R44" i="22"/>
  <c r="Q44" i="22"/>
  <c r="P44" i="22"/>
  <c r="AA78" i="22"/>
  <c r="Z78" i="22"/>
  <c r="V78" i="22"/>
  <c r="U78" i="22"/>
  <c r="T78" i="22"/>
  <c r="S78" i="22"/>
  <c r="R78" i="22"/>
  <c r="Q78" i="22"/>
  <c r="P78" i="22"/>
  <c r="AA43" i="22"/>
  <c r="Z43" i="22"/>
  <c r="V43" i="22"/>
  <c r="U43" i="22"/>
  <c r="T43" i="22"/>
  <c r="S43" i="22"/>
  <c r="R43" i="22"/>
  <c r="Q43" i="22"/>
  <c r="P43" i="22"/>
  <c r="AA20" i="22"/>
  <c r="Z20" i="22"/>
  <c r="V20" i="22"/>
  <c r="U20" i="22"/>
  <c r="T20" i="22"/>
  <c r="S20" i="22"/>
  <c r="R20" i="22"/>
  <c r="Q20" i="22"/>
  <c r="P20" i="22"/>
  <c r="AA88" i="22"/>
  <c r="Z88" i="22"/>
  <c r="V88" i="22"/>
  <c r="U88" i="22"/>
  <c r="T88" i="22"/>
  <c r="S88" i="22"/>
  <c r="R88" i="22"/>
  <c r="Q88" i="22"/>
  <c r="P88" i="22"/>
  <c r="AA19" i="22"/>
  <c r="Z19" i="22"/>
  <c r="V19" i="22"/>
  <c r="U19" i="22"/>
  <c r="T19" i="22"/>
  <c r="S19" i="22"/>
  <c r="R19" i="22"/>
  <c r="Q19" i="22"/>
  <c r="P19" i="22"/>
  <c r="AA42" i="22"/>
  <c r="Z42" i="22"/>
  <c r="V42" i="22"/>
  <c r="U42" i="22"/>
  <c r="T42" i="22"/>
  <c r="S42" i="22"/>
  <c r="R42" i="22"/>
  <c r="Q42" i="22"/>
  <c r="P42" i="22"/>
  <c r="AA41" i="22"/>
  <c r="Z41" i="22"/>
  <c r="V41" i="22"/>
  <c r="U41" i="22"/>
  <c r="T41" i="22"/>
  <c r="S41" i="22"/>
  <c r="R41" i="22"/>
  <c r="Q41" i="22"/>
  <c r="P41" i="22"/>
  <c r="AA77" i="22"/>
  <c r="Z77" i="22"/>
  <c r="V77" i="22"/>
  <c r="U77" i="22"/>
  <c r="T77" i="22"/>
  <c r="S77" i="22"/>
  <c r="R77" i="22"/>
  <c r="Q77" i="22"/>
  <c r="P77" i="22"/>
  <c r="AA76" i="22"/>
  <c r="Z76" i="22"/>
  <c r="V76" i="22"/>
  <c r="U76" i="22"/>
  <c r="T76" i="22"/>
  <c r="S76" i="22"/>
  <c r="R76" i="22"/>
  <c r="Q76" i="22"/>
  <c r="P76" i="22"/>
  <c r="AA5" i="22"/>
  <c r="Z5" i="22"/>
  <c r="V5" i="22"/>
  <c r="U5" i="22"/>
  <c r="T5" i="22"/>
  <c r="S5" i="22"/>
  <c r="R5" i="22"/>
  <c r="Q5" i="22"/>
  <c r="P5" i="22"/>
  <c r="AA18" i="22"/>
  <c r="Z18" i="22"/>
  <c r="V18" i="22"/>
  <c r="U18" i="22"/>
  <c r="T18" i="22"/>
  <c r="S18" i="22"/>
  <c r="R18" i="22"/>
  <c r="Q18" i="22"/>
  <c r="P18" i="22"/>
  <c r="AA75" i="22"/>
  <c r="Z75" i="22"/>
  <c r="V75" i="22"/>
  <c r="U75" i="22"/>
  <c r="T75" i="22"/>
  <c r="S75" i="22"/>
  <c r="R75" i="22"/>
  <c r="Q75" i="22"/>
  <c r="P75" i="22"/>
  <c r="AA74" i="22"/>
  <c r="Z74" i="22"/>
  <c r="V74" i="22"/>
  <c r="U74" i="22"/>
  <c r="T74" i="22"/>
  <c r="S74" i="22"/>
  <c r="R74" i="22"/>
  <c r="Q74" i="22"/>
  <c r="P74" i="22"/>
  <c r="AA17" i="22"/>
  <c r="Z17" i="22"/>
  <c r="V17" i="22"/>
  <c r="U17" i="22"/>
  <c r="T17" i="22"/>
  <c r="S17" i="22"/>
  <c r="R17" i="22"/>
  <c r="Q17" i="22"/>
  <c r="P17" i="22"/>
  <c r="AA73" i="22"/>
  <c r="Z73" i="22"/>
  <c r="V73" i="22"/>
  <c r="U73" i="22"/>
  <c r="T73" i="22"/>
  <c r="S73" i="22"/>
  <c r="R73" i="22"/>
  <c r="Q73" i="22"/>
  <c r="P73" i="22"/>
  <c r="AA16" i="22"/>
  <c r="Z16" i="22"/>
  <c r="V16" i="22"/>
  <c r="U16" i="22"/>
  <c r="T16" i="22"/>
  <c r="S16" i="22"/>
  <c r="R16" i="22"/>
  <c r="Q16" i="22"/>
  <c r="P16" i="22"/>
  <c r="AA40" i="22"/>
  <c r="Z40" i="22"/>
  <c r="V40" i="22"/>
  <c r="U40" i="22"/>
  <c r="T40" i="22"/>
  <c r="S40" i="22"/>
  <c r="R40" i="22"/>
  <c r="Q40" i="22"/>
  <c r="P40" i="22"/>
  <c r="AA15" i="22"/>
  <c r="Z15" i="22"/>
  <c r="V15" i="22"/>
  <c r="U15" i="22"/>
  <c r="T15" i="22"/>
  <c r="S15" i="22"/>
  <c r="R15" i="22"/>
  <c r="Q15" i="22"/>
  <c r="P15" i="22"/>
  <c r="AA39" i="22"/>
  <c r="Z39" i="22"/>
  <c r="V39" i="22"/>
  <c r="U39" i="22"/>
  <c r="T39" i="22"/>
  <c r="S39" i="22"/>
  <c r="R39" i="22"/>
  <c r="Q39" i="22"/>
  <c r="P39" i="22"/>
  <c r="AA38" i="22"/>
  <c r="Z38" i="22"/>
  <c r="V38" i="22"/>
  <c r="U38" i="22"/>
  <c r="T38" i="22"/>
  <c r="S38" i="22"/>
  <c r="R38" i="22"/>
  <c r="Q38" i="22"/>
  <c r="P38" i="22"/>
  <c r="AA72" i="22"/>
  <c r="Z72" i="22"/>
  <c r="V72" i="22"/>
  <c r="U72" i="22"/>
  <c r="T72" i="22"/>
  <c r="S72" i="22"/>
  <c r="R72" i="22"/>
  <c r="Q72" i="22"/>
  <c r="P72" i="22"/>
  <c r="AA87" i="22"/>
  <c r="Z87" i="22"/>
  <c r="V87" i="22"/>
  <c r="U87" i="22"/>
  <c r="T87" i="22"/>
  <c r="S87" i="22"/>
  <c r="R87" i="22"/>
  <c r="Q87" i="22"/>
  <c r="P87" i="22"/>
  <c r="AB14" i="22"/>
  <c r="AA14" i="22"/>
  <c r="Z14" i="22"/>
  <c r="V14" i="22"/>
  <c r="U14" i="22"/>
  <c r="T14" i="22"/>
  <c r="S14" i="22"/>
  <c r="R14" i="22"/>
  <c r="Q14" i="22"/>
  <c r="P14" i="22"/>
  <c r="AB37" i="22"/>
  <c r="AA37" i="22"/>
  <c r="Z37" i="22"/>
  <c r="V37" i="22"/>
  <c r="U37" i="22"/>
  <c r="T37" i="22"/>
  <c r="S37" i="22"/>
  <c r="R37" i="22"/>
  <c r="Q37" i="22"/>
  <c r="P37" i="22"/>
  <c r="AB13" i="22"/>
  <c r="AA13" i="22"/>
  <c r="Z13" i="22"/>
  <c r="V13" i="22"/>
  <c r="U13" i="22"/>
  <c r="T13" i="22"/>
  <c r="S13" i="22"/>
  <c r="R13" i="22"/>
  <c r="Q13" i="22"/>
  <c r="P13" i="22"/>
  <c r="AB4" i="22"/>
  <c r="AA4" i="22"/>
  <c r="Z4" i="22"/>
  <c r="V4" i="22"/>
  <c r="U4" i="22"/>
  <c r="T4" i="22"/>
  <c r="S4" i="22"/>
  <c r="R4" i="22"/>
  <c r="Q4" i="22"/>
  <c r="P4" i="22"/>
  <c r="AB71" i="22"/>
  <c r="AA71" i="22"/>
  <c r="Z71" i="22"/>
  <c r="V71" i="22"/>
  <c r="U71" i="22"/>
  <c r="T71" i="22"/>
  <c r="S71" i="22"/>
  <c r="R71" i="22"/>
  <c r="Q71" i="22"/>
  <c r="P71" i="22"/>
  <c r="AB12" i="22"/>
  <c r="AA12" i="22"/>
  <c r="Z12" i="22"/>
  <c r="V12" i="22"/>
  <c r="U12" i="22"/>
  <c r="T12" i="22"/>
  <c r="S12" i="22"/>
  <c r="R12" i="22"/>
  <c r="Q12" i="22"/>
  <c r="P12" i="22"/>
  <c r="AB36" i="22"/>
  <c r="AA36" i="22"/>
  <c r="Z36" i="22"/>
  <c r="V36" i="22"/>
  <c r="U36" i="22"/>
  <c r="T36" i="22"/>
  <c r="S36" i="22"/>
  <c r="R36" i="22"/>
  <c r="Q36" i="22"/>
  <c r="P36" i="22"/>
  <c r="AB35" i="22"/>
  <c r="AA35" i="22"/>
  <c r="Z35" i="22"/>
  <c r="V35" i="22"/>
  <c r="U35" i="22"/>
  <c r="T35" i="22"/>
  <c r="S35" i="22"/>
  <c r="R35" i="22"/>
  <c r="Q35" i="22"/>
  <c r="P35" i="22"/>
  <c r="AB11" i="22"/>
  <c r="AA11" i="22"/>
  <c r="Z11" i="22"/>
  <c r="V11" i="22"/>
  <c r="U11" i="22"/>
  <c r="T11" i="22"/>
  <c r="S11" i="22"/>
  <c r="R11" i="22"/>
  <c r="Q11" i="22"/>
  <c r="P11" i="22"/>
  <c r="AA34" i="22"/>
  <c r="Z34" i="22"/>
  <c r="V34" i="22"/>
  <c r="U34" i="22"/>
  <c r="T34" i="22"/>
  <c r="S34" i="22"/>
  <c r="R34" i="22"/>
  <c r="Q34" i="22"/>
  <c r="P34" i="22"/>
  <c r="AB70" i="22"/>
  <c r="AA70" i="22"/>
  <c r="Z70" i="22"/>
  <c r="V70" i="22"/>
  <c r="U70" i="22"/>
  <c r="T70" i="22"/>
  <c r="S70" i="22"/>
  <c r="R70" i="22"/>
  <c r="Q70" i="22"/>
  <c r="P70" i="22"/>
  <c r="AB69" i="22"/>
  <c r="AA69" i="22"/>
  <c r="Z69" i="22"/>
  <c r="V69" i="22"/>
  <c r="U69" i="22"/>
  <c r="T69" i="22"/>
  <c r="S69" i="22"/>
  <c r="R69" i="22"/>
  <c r="Q69" i="22"/>
  <c r="P69" i="22"/>
  <c r="AA68" i="22"/>
  <c r="Z68" i="22"/>
  <c r="V68" i="22"/>
  <c r="U68" i="22"/>
  <c r="T68" i="22"/>
  <c r="S68" i="22"/>
  <c r="R68" i="22"/>
  <c r="Q68" i="22"/>
  <c r="P68" i="22"/>
  <c r="X89" i="20"/>
  <c r="W89" i="20"/>
  <c r="O89" i="20"/>
  <c r="N89" i="20"/>
  <c r="M89" i="20"/>
  <c r="L89" i="20"/>
  <c r="K89" i="20"/>
  <c r="J89" i="20"/>
  <c r="I89" i="20"/>
  <c r="H89" i="20"/>
  <c r="F89" i="20"/>
  <c r="K93" i="21"/>
  <c r="J93" i="21"/>
  <c r="I93" i="21"/>
  <c r="H93" i="21"/>
  <c r="G93" i="21"/>
  <c r="C93" i="21"/>
  <c r="L90" i="21"/>
  <c r="K90" i="21"/>
  <c r="J90" i="21"/>
  <c r="I90" i="21"/>
  <c r="H90" i="21"/>
  <c r="G90" i="21"/>
  <c r="F90" i="21"/>
  <c r="E90" i="21"/>
  <c r="C90" i="21"/>
  <c r="S89" i="21"/>
  <c r="X89" i="21" s="1"/>
  <c r="R89" i="21"/>
  <c r="W89" i="21" s="1"/>
  <c r="Q89" i="21"/>
  <c r="V89" i="21" s="1"/>
  <c r="P89" i="21"/>
  <c r="U89" i="21" s="1"/>
  <c r="O89" i="21"/>
  <c r="T89" i="21" s="1"/>
  <c r="N89" i="21"/>
  <c r="S88" i="21"/>
  <c r="X88" i="21" s="1"/>
  <c r="R88" i="21"/>
  <c r="W88" i="21" s="1"/>
  <c r="Q88" i="21"/>
  <c r="V88" i="21" s="1"/>
  <c r="P88" i="21"/>
  <c r="U88" i="21" s="1"/>
  <c r="O88" i="21"/>
  <c r="T88" i="21" s="1"/>
  <c r="N88" i="21"/>
  <c r="S87" i="21"/>
  <c r="X87" i="21" s="1"/>
  <c r="R87" i="21"/>
  <c r="W87" i="21" s="1"/>
  <c r="Q87" i="21"/>
  <c r="V87" i="21" s="1"/>
  <c r="P87" i="21"/>
  <c r="U87" i="21" s="1"/>
  <c r="O87" i="21"/>
  <c r="T87" i="21" s="1"/>
  <c r="N87" i="21"/>
  <c r="S86" i="21"/>
  <c r="X86" i="21" s="1"/>
  <c r="R86" i="21"/>
  <c r="W86" i="21" s="1"/>
  <c r="Q86" i="21"/>
  <c r="V86" i="21" s="1"/>
  <c r="P86" i="21"/>
  <c r="U86" i="21" s="1"/>
  <c r="O86" i="21"/>
  <c r="T86" i="21" s="1"/>
  <c r="N86" i="21"/>
  <c r="X85" i="21"/>
  <c r="V85" i="21"/>
  <c r="R85" i="21"/>
  <c r="W85" i="21" s="1"/>
  <c r="P85" i="21"/>
  <c r="U85" i="21" s="1"/>
  <c r="O85" i="21"/>
  <c r="T85" i="21" s="1"/>
  <c r="N85" i="21"/>
  <c r="S84" i="21"/>
  <c r="X84" i="21" s="1"/>
  <c r="R84" i="21"/>
  <c r="W84" i="21" s="1"/>
  <c r="Q84" i="21"/>
  <c r="V84" i="21" s="1"/>
  <c r="P84" i="21"/>
  <c r="U84" i="21" s="1"/>
  <c r="O84" i="21"/>
  <c r="T84" i="21" s="1"/>
  <c r="N84" i="21"/>
  <c r="S83" i="21"/>
  <c r="X83" i="21" s="1"/>
  <c r="R83" i="21"/>
  <c r="W83" i="21" s="1"/>
  <c r="Q83" i="21"/>
  <c r="V83" i="21" s="1"/>
  <c r="P83" i="21"/>
  <c r="U83" i="21" s="1"/>
  <c r="O83" i="21"/>
  <c r="T83" i="21" s="1"/>
  <c r="N83" i="21"/>
  <c r="S82" i="21"/>
  <c r="X82" i="21" s="1"/>
  <c r="R82" i="21"/>
  <c r="W82" i="21" s="1"/>
  <c r="Q82" i="21"/>
  <c r="V82" i="21" s="1"/>
  <c r="P82" i="21"/>
  <c r="U82" i="21" s="1"/>
  <c r="O82" i="21"/>
  <c r="T82" i="21" s="1"/>
  <c r="N82" i="21"/>
  <c r="S81" i="21"/>
  <c r="X81" i="21" s="1"/>
  <c r="R81" i="21"/>
  <c r="W81" i="21" s="1"/>
  <c r="Q81" i="21"/>
  <c r="V81" i="21" s="1"/>
  <c r="P81" i="21"/>
  <c r="U81" i="21" s="1"/>
  <c r="O81" i="21"/>
  <c r="T81" i="21" s="1"/>
  <c r="N81" i="21"/>
  <c r="S80" i="21"/>
  <c r="X80" i="21" s="1"/>
  <c r="R80" i="21"/>
  <c r="W80" i="21" s="1"/>
  <c r="Q80" i="21"/>
  <c r="V80" i="21" s="1"/>
  <c r="P80" i="21"/>
  <c r="U80" i="21" s="1"/>
  <c r="O80" i="21"/>
  <c r="T80" i="21" s="1"/>
  <c r="N80" i="21"/>
  <c r="S79" i="21"/>
  <c r="X79" i="21" s="1"/>
  <c r="R79" i="21"/>
  <c r="W79" i="21" s="1"/>
  <c r="Q79" i="21"/>
  <c r="V79" i="21" s="1"/>
  <c r="P79" i="21"/>
  <c r="U79" i="21" s="1"/>
  <c r="O79" i="21"/>
  <c r="T79" i="21" s="1"/>
  <c r="N79" i="21"/>
  <c r="S78" i="21"/>
  <c r="X78" i="21" s="1"/>
  <c r="R78" i="21"/>
  <c r="W78" i="21" s="1"/>
  <c r="Q78" i="21"/>
  <c r="V78" i="21" s="1"/>
  <c r="P78" i="21"/>
  <c r="U78" i="21" s="1"/>
  <c r="O78" i="21"/>
  <c r="T78" i="21" s="1"/>
  <c r="N78" i="21"/>
  <c r="S77" i="21"/>
  <c r="X77" i="21" s="1"/>
  <c r="R77" i="21"/>
  <c r="W77" i="21" s="1"/>
  <c r="Q77" i="21"/>
  <c r="V77" i="21" s="1"/>
  <c r="P77" i="21"/>
  <c r="U77" i="21" s="1"/>
  <c r="O77" i="21"/>
  <c r="T77" i="21" s="1"/>
  <c r="N77" i="21"/>
  <c r="W76" i="21"/>
  <c r="S76" i="21"/>
  <c r="X76" i="21" s="1"/>
  <c r="R76" i="21"/>
  <c r="Q76" i="21"/>
  <c r="V76" i="21" s="1"/>
  <c r="P76" i="21"/>
  <c r="U76" i="21" s="1"/>
  <c r="O76" i="21"/>
  <c r="T76" i="21" s="1"/>
  <c r="N76" i="21"/>
  <c r="S75" i="21"/>
  <c r="X75" i="21" s="1"/>
  <c r="R75" i="21"/>
  <c r="W75" i="21" s="1"/>
  <c r="Q75" i="21"/>
  <c r="V75" i="21" s="1"/>
  <c r="P75" i="21"/>
  <c r="U75" i="21" s="1"/>
  <c r="O75" i="21"/>
  <c r="T75" i="21" s="1"/>
  <c r="N75" i="21"/>
  <c r="S74" i="21"/>
  <c r="X74" i="21" s="1"/>
  <c r="R74" i="21"/>
  <c r="W74" i="21" s="1"/>
  <c r="Q74" i="21"/>
  <c r="V74" i="21" s="1"/>
  <c r="P74" i="21"/>
  <c r="U74" i="21" s="1"/>
  <c r="O74" i="21"/>
  <c r="T74" i="21" s="1"/>
  <c r="N74" i="21"/>
  <c r="S73" i="21"/>
  <c r="X73" i="21" s="1"/>
  <c r="R73" i="21"/>
  <c r="W73" i="21" s="1"/>
  <c r="Q73" i="21"/>
  <c r="V73" i="21" s="1"/>
  <c r="P73" i="21"/>
  <c r="U73" i="21" s="1"/>
  <c r="O73" i="21"/>
  <c r="T73" i="21" s="1"/>
  <c r="N73" i="21"/>
  <c r="S72" i="21"/>
  <c r="X72" i="21" s="1"/>
  <c r="R72" i="21"/>
  <c r="W72" i="21" s="1"/>
  <c r="Q72" i="21"/>
  <c r="V72" i="21" s="1"/>
  <c r="P72" i="21"/>
  <c r="U72" i="21" s="1"/>
  <c r="O72" i="21"/>
  <c r="T72" i="21" s="1"/>
  <c r="N72" i="21"/>
  <c r="S71" i="21"/>
  <c r="X71" i="21" s="1"/>
  <c r="R71" i="21"/>
  <c r="W71" i="21" s="1"/>
  <c r="Q71" i="21"/>
  <c r="V71" i="21" s="1"/>
  <c r="P71" i="21"/>
  <c r="U71" i="21" s="1"/>
  <c r="O71" i="21"/>
  <c r="T71" i="21" s="1"/>
  <c r="N71" i="21"/>
  <c r="S70" i="21"/>
  <c r="X70" i="21" s="1"/>
  <c r="R70" i="21"/>
  <c r="W70" i="21" s="1"/>
  <c r="Q70" i="21"/>
  <c r="V70" i="21" s="1"/>
  <c r="P70" i="21"/>
  <c r="U70" i="21" s="1"/>
  <c r="O70" i="21"/>
  <c r="T70" i="21" s="1"/>
  <c r="N70" i="21"/>
  <c r="S69" i="21"/>
  <c r="X69" i="21" s="1"/>
  <c r="R69" i="21"/>
  <c r="W69" i="21" s="1"/>
  <c r="Q69" i="21"/>
  <c r="V69" i="21" s="1"/>
  <c r="P69" i="21"/>
  <c r="U69" i="21" s="1"/>
  <c r="O69" i="21"/>
  <c r="T69" i="21" s="1"/>
  <c r="N69" i="21"/>
  <c r="S68" i="21"/>
  <c r="X68" i="21" s="1"/>
  <c r="R68" i="21"/>
  <c r="W68" i="21" s="1"/>
  <c r="Q68" i="21"/>
  <c r="V68" i="21" s="1"/>
  <c r="P68" i="21"/>
  <c r="U68" i="21" s="1"/>
  <c r="O68" i="21"/>
  <c r="T68" i="21" s="1"/>
  <c r="N68" i="21"/>
  <c r="S67" i="21"/>
  <c r="X67" i="21" s="1"/>
  <c r="R67" i="21"/>
  <c r="W67" i="21" s="1"/>
  <c r="Q67" i="21"/>
  <c r="V67" i="21" s="1"/>
  <c r="P67" i="21"/>
  <c r="U67" i="21" s="1"/>
  <c r="O67" i="21"/>
  <c r="T67" i="21" s="1"/>
  <c r="N67" i="21"/>
  <c r="S66" i="21"/>
  <c r="X66" i="21" s="1"/>
  <c r="R66" i="21"/>
  <c r="W66" i="21" s="1"/>
  <c r="Q66" i="21"/>
  <c r="V66" i="21" s="1"/>
  <c r="P66" i="21"/>
  <c r="U66" i="21" s="1"/>
  <c r="O66" i="21"/>
  <c r="T66" i="21" s="1"/>
  <c r="N66" i="21"/>
  <c r="S65" i="21"/>
  <c r="X65" i="21" s="1"/>
  <c r="R65" i="21"/>
  <c r="W65" i="21" s="1"/>
  <c r="Q65" i="21"/>
  <c r="V65" i="21" s="1"/>
  <c r="P65" i="21"/>
  <c r="U65" i="21" s="1"/>
  <c r="O65" i="21"/>
  <c r="T65" i="21" s="1"/>
  <c r="N65" i="21"/>
  <c r="S64" i="21"/>
  <c r="X64" i="21" s="1"/>
  <c r="R64" i="21"/>
  <c r="W64" i="21" s="1"/>
  <c r="Q64" i="21"/>
  <c r="V64" i="21" s="1"/>
  <c r="P64" i="21"/>
  <c r="U64" i="21" s="1"/>
  <c r="O64" i="21"/>
  <c r="T64" i="21" s="1"/>
  <c r="N64" i="21"/>
  <c r="S63" i="21"/>
  <c r="X63" i="21" s="1"/>
  <c r="R63" i="21"/>
  <c r="W63" i="21" s="1"/>
  <c r="Q63" i="21"/>
  <c r="V63" i="21" s="1"/>
  <c r="P63" i="21"/>
  <c r="U63" i="21" s="1"/>
  <c r="O63" i="21"/>
  <c r="T63" i="21" s="1"/>
  <c r="N63" i="21"/>
  <c r="S62" i="21"/>
  <c r="X62" i="21" s="1"/>
  <c r="R62" i="21"/>
  <c r="W62" i="21" s="1"/>
  <c r="Q62" i="21"/>
  <c r="V62" i="21" s="1"/>
  <c r="P62" i="21"/>
  <c r="U62" i="21" s="1"/>
  <c r="O62" i="21"/>
  <c r="T62" i="21" s="1"/>
  <c r="N62" i="21"/>
  <c r="S61" i="21"/>
  <c r="X61" i="21" s="1"/>
  <c r="R61" i="21"/>
  <c r="W61" i="21" s="1"/>
  <c r="Q61" i="21"/>
  <c r="V61" i="21" s="1"/>
  <c r="P61" i="21"/>
  <c r="U61" i="21" s="1"/>
  <c r="O61" i="21"/>
  <c r="T61" i="21" s="1"/>
  <c r="N61" i="21"/>
  <c r="S60" i="21"/>
  <c r="X60" i="21" s="1"/>
  <c r="R60" i="21"/>
  <c r="W60" i="21" s="1"/>
  <c r="Q60" i="21"/>
  <c r="V60" i="21" s="1"/>
  <c r="P60" i="21"/>
  <c r="U60" i="21" s="1"/>
  <c r="O60" i="21"/>
  <c r="T60" i="21" s="1"/>
  <c r="N60" i="21"/>
  <c r="S59" i="21"/>
  <c r="X59" i="21" s="1"/>
  <c r="R59" i="21"/>
  <c r="W59" i="21" s="1"/>
  <c r="Q59" i="21"/>
  <c r="V59" i="21" s="1"/>
  <c r="P59" i="21"/>
  <c r="U59" i="21" s="1"/>
  <c r="O59" i="21"/>
  <c r="T59" i="21" s="1"/>
  <c r="N59" i="21"/>
  <c r="S58" i="21"/>
  <c r="X58" i="21" s="1"/>
  <c r="R58" i="21"/>
  <c r="W58" i="21" s="1"/>
  <c r="Q58" i="21"/>
  <c r="V58" i="21" s="1"/>
  <c r="P58" i="21"/>
  <c r="U58" i="21" s="1"/>
  <c r="O58" i="21"/>
  <c r="T58" i="21" s="1"/>
  <c r="N58" i="21"/>
  <c r="S57" i="21"/>
  <c r="X57" i="21" s="1"/>
  <c r="R57" i="21"/>
  <c r="W57" i="21" s="1"/>
  <c r="Q57" i="21"/>
  <c r="V57" i="21" s="1"/>
  <c r="P57" i="21"/>
  <c r="U57" i="21" s="1"/>
  <c r="O57" i="21"/>
  <c r="T57" i="21" s="1"/>
  <c r="N57" i="21"/>
  <c r="V56" i="21"/>
  <c r="S56" i="21"/>
  <c r="X56" i="21" s="1"/>
  <c r="R56" i="21"/>
  <c r="W56" i="21" s="1"/>
  <c r="P56" i="21"/>
  <c r="U56" i="21" s="1"/>
  <c r="O56" i="21"/>
  <c r="T56" i="21" s="1"/>
  <c r="N56" i="21"/>
  <c r="X55" i="21"/>
  <c r="V55" i="21"/>
  <c r="R55" i="21"/>
  <c r="W55" i="21" s="1"/>
  <c r="P55" i="21"/>
  <c r="U55" i="21" s="1"/>
  <c r="O55" i="21"/>
  <c r="T55" i="21" s="1"/>
  <c r="N55" i="21"/>
  <c r="S54" i="21"/>
  <c r="X54" i="21" s="1"/>
  <c r="R54" i="21"/>
  <c r="W54" i="21" s="1"/>
  <c r="Q54" i="21"/>
  <c r="V54" i="21" s="1"/>
  <c r="P54" i="21"/>
  <c r="U54" i="21" s="1"/>
  <c r="O54" i="21"/>
  <c r="T54" i="21" s="1"/>
  <c r="N54" i="21"/>
  <c r="S53" i="21"/>
  <c r="X53" i="21" s="1"/>
  <c r="R53" i="21"/>
  <c r="W53" i="21" s="1"/>
  <c r="Q53" i="21"/>
  <c r="V53" i="21" s="1"/>
  <c r="P53" i="21"/>
  <c r="U53" i="21" s="1"/>
  <c r="O53" i="21"/>
  <c r="T53" i="21" s="1"/>
  <c r="N53" i="21"/>
  <c r="S52" i="21"/>
  <c r="X52" i="21" s="1"/>
  <c r="R52" i="21"/>
  <c r="W52" i="21" s="1"/>
  <c r="Q52" i="21"/>
  <c r="V52" i="21" s="1"/>
  <c r="P52" i="21"/>
  <c r="U52" i="21" s="1"/>
  <c r="O52" i="21"/>
  <c r="T52" i="21" s="1"/>
  <c r="N52" i="21"/>
  <c r="S51" i="21"/>
  <c r="X51" i="21" s="1"/>
  <c r="R51" i="21"/>
  <c r="W51" i="21" s="1"/>
  <c r="Q51" i="21"/>
  <c r="V51" i="21" s="1"/>
  <c r="P51" i="21"/>
  <c r="U51" i="21" s="1"/>
  <c r="O51" i="21"/>
  <c r="T51" i="21" s="1"/>
  <c r="N51" i="21"/>
  <c r="S50" i="21"/>
  <c r="X50" i="21" s="1"/>
  <c r="R50" i="21"/>
  <c r="W50" i="21" s="1"/>
  <c r="Q50" i="21"/>
  <c r="V50" i="21" s="1"/>
  <c r="P50" i="21"/>
  <c r="U50" i="21" s="1"/>
  <c r="O50" i="21"/>
  <c r="T50" i="21" s="1"/>
  <c r="N50" i="21"/>
  <c r="S49" i="21"/>
  <c r="X49" i="21" s="1"/>
  <c r="R49" i="21"/>
  <c r="W49" i="21" s="1"/>
  <c r="Q49" i="21"/>
  <c r="V49" i="21" s="1"/>
  <c r="P49" i="21"/>
  <c r="U49" i="21" s="1"/>
  <c r="O49" i="21"/>
  <c r="T49" i="21" s="1"/>
  <c r="N49" i="21"/>
  <c r="S48" i="21"/>
  <c r="X48" i="21" s="1"/>
  <c r="R48" i="21"/>
  <c r="W48" i="21" s="1"/>
  <c r="Q48" i="21"/>
  <c r="V48" i="21" s="1"/>
  <c r="P48" i="21"/>
  <c r="U48" i="21" s="1"/>
  <c r="O48" i="21"/>
  <c r="T48" i="21" s="1"/>
  <c r="N48" i="21"/>
  <c r="S47" i="21"/>
  <c r="X47" i="21" s="1"/>
  <c r="R47" i="21"/>
  <c r="W47" i="21" s="1"/>
  <c r="Q47" i="21"/>
  <c r="V47" i="21" s="1"/>
  <c r="P47" i="21"/>
  <c r="U47" i="21" s="1"/>
  <c r="O47" i="21"/>
  <c r="T47" i="21" s="1"/>
  <c r="N47" i="21"/>
  <c r="S46" i="21"/>
  <c r="X46" i="21" s="1"/>
  <c r="R46" i="21"/>
  <c r="W46" i="21" s="1"/>
  <c r="Q46" i="21"/>
  <c r="V46" i="21" s="1"/>
  <c r="P46" i="21"/>
  <c r="U46" i="21" s="1"/>
  <c r="O46" i="21"/>
  <c r="T46" i="21" s="1"/>
  <c r="N46" i="21"/>
  <c r="S45" i="21"/>
  <c r="X45" i="21" s="1"/>
  <c r="R45" i="21"/>
  <c r="W45" i="21" s="1"/>
  <c r="Q45" i="21"/>
  <c r="V45" i="21" s="1"/>
  <c r="P45" i="21"/>
  <c r="U45" i="21" s="1"/>
  <c r="O45" i="21"/>
  <c r="T45" i="21" s="1"/>
  <c r="N45" i="21"/>
  <c r="S44" i="21"/>
  <c r="X44" i="21" s="1"/>
  <c r="R44" i="21"/>
  <c r="W44" i="21" s="1"/>
  <c r="Q44" i="21"/>
  <c r="V44" i="21" s="1"/>
  <c r="P44" i="21"/>
  <c r="U44" i="21" s="1"/>
  <c r="O44" i="21"/>
  <c r="T44" i="21" s="1"/>
  <c r="N44" i="21"/>
  <c r="S43" i="21"/>
  <c r="X43" i="21" s="1"/>
  <c r="R43" i="21"/>
  <c r="W43" i="21" s="1"/>
  <c r="Q43" i="21"/>
  <c r="V43" i="21" s="1"/>
  <c r="P43" i="21"/>
  <c r="U43" i="21" s="1"/>
  <c r="O43" i="21"/>
  <c r="T43" i="21" s="1"/>
  <c r="N43" i="21"/>
  <c r="S42" i="21"/>
  <c r="X42" i="21" s="1"/>
  <c r="R42" i="21"/>
  <c r="W42" i="21" s="1"/>
  <c r="Q42" i="21"/>
  <c r="V42" i="21" s="1"/>
  <c r="P42" i="21"/>
  <c r="U42" i="21" s="1"/>
  <c r="O42" i="21"/>
  <c r="T42" i="21" s="1"/>
  <c r="N42" i="21"/>
  <c r="S41" i="21"/>
  <c r="X41" i="21" s="1"/>
  <c r="R41" i="21"/>
  <c r="W41" i="21" s="1"/>
  <c r="Q41" i="21"/>
  <c r="V41" i="21" s="1"/>
  <c r="P41" i="21"/>
  <c r="U41" i="21" s="1"/>
  <c r="O41" i="21"/>
  <c r="T41" i="21" s="1"/>
  <c r="N41" i="21"/>
  <c r="S40" i="21"/>
  <c r="X40" i="21" s="1"/>
  <c r="R40" i="21"/>
  <c r="W40" i="21" s="1"/>
  <c r="Q40" i="21"/>
  <c r="V40" i="21" s="1"/>
  <c r="P40" i="21"/>
  <c r="U40" i="21" s="1"/>
  <c r="O40" i="21"/>
  <c r="T40" i="21" s="1"/>
  <c r="N40" i="21"/>
  <c r="S39" i="21"/>
  <c r="X39" i="21" s="1"/>
  <c r="R39" i="21"/>
  <c r="W39" i="21" s="1"/>
  <c r="Q39" i="21"/>
  <c r="V39" i="21" s="1"/>
  <c r="P39" i="21"/>
  <c r="U39" i="21" s="1"/>
  <c r="O39" i="21"/>
  <c r="T39" i="21" s="1"/>
  <c r="N39" i="21"/>
  <c r="S38" i="21"/>
  <c r="X38" i="21" s="1"/>
  <c r="R38" i="21"/>
  <c r="W38" i="21" s="1"/>
  <c r="Q38" i="21"/>
  <c r="V38" i="21" s="1"/>
  <c r="P38" i="21"/>
  <c r="U38" i="21" s="1"/>
  <c r="O38" i="21"/>
  <c r="T38" i="21" s="1"/>
  <c r="N38" i="21"/>
  <c r="S37" i="21"/>
  <c r="X37" i="21" s="1"/>
  <c r="R37" i="21"/>
  <c r="W37" i="21" s="1"/>
  <c r="Q37" i="21"/>
  <c r="V37" i="21" s="1"/>
  <c r="P37" i="21"/>
  <c r="U37" i="21" s="1"/>
  <c r="O37" i="21"/>
  <c r="T37" i="21" s="1"/>
  <c r="N37" i="21"/>
  <c r="S36" i="21"/>
  <c r="X36" i="21" s="1"/>
  <c r="R36" i="21"/>
  <c r="W36" i="21" s="1"/>
  <c r="Q36" i="21"/>
  <c r="V36" i="21" s="1"/>
  <c r="P36" i="21"/>
  <c r="U36" i="21" s="1"/>
  <c r="O36" i="21"/>
  <c r="T36" i="21" s="1"/>
  <c r="N36" i="21"/>
  <c r="W35" i="21"/>
  <c r="S35" i="21"/>
  <c r="X35" i="21" s="1"/>
  <c r="R35" i="21"/>
  <c r="Q35" i="21"/>
  <c r="V35" i="21" s="1"/>
  <c r="P35" i="21"/>
  <c r="U35" i="21" s="1"/>
  <c r="O35" i="21"/>
  <c r="T35" i="21" s="1"/>
  <c r="N35" i="21"/>
  <c r="S34" i="21"/>
  <c r="X34" i="21" s="1"/>
  <c r="R34" i="21"/>
  <c r="W34" i="21" s="1"/>
  <c r="Q34" i="21"/>
  <c r="V34" i="21" s="1"/>
  <c r="P34" i="21"/>
  <c r="U34" i="21" s="1"/>
  <c r="O34" i="21"/>
  <c r="T34" i="21" s="1"/>
  <c r="N34" i="21"/>
  <c r="S33" i="21"/>
  <c r="X33" i="21" s="1"/>
  <c r="R33" i="21"/>
  <c r="W33" i="21" s="1"/>
  <c r="Q33" i="21"/>
  <c r="V33" i="21" s="1"/>
  <c r="P33" i="21"/>
  <c r="U33" i="21" s="1"/>
  <c r="O33" i="21"/>
  <c r="T33" i="21" s="1"/>
  <c r="N33" i="21"/>
  <c r="S32" i="21"/>
  <c r="X32" i="21" s="1"/>
  <c r="R32" i="21"/>
  <c r="W32" i="21" s="1"/>
  <c r="Q32" i="21"/>
  <c r="V32" i="21" s="1"/>
  <c r="P32" i="21"/>
  <c r="U32" i="21" s="1"/>
  <c r="O32" i="21"/>
  <c r="T32" i="21" s="1"/>
  <c r="N32" i="21"/>
  <c r="S31" i="21"/>
  <c r="X31" i="21" s="1"/>
  <c r="R31" i="21"/>
  <c r="W31" i="21" s="1"/>
  <c r="Q31" i="21"/>
  <c r="V31" i="21" s="1"/>
  <c r="P31" i="21"/>
  <c r="U31" i="21" s="1"/>
  <c r="O31" i="21"/>
  <c r="T31" i="21" s="1"/>
  <c r="N31" i="21"/>
  <c r="S30" i="21"/>
  <c r="X30" i="21" s="1"/>
  <c r="R30" i="21"/>
  <c r="W30" i="21" s="1"/>
  <c r="Q30" i="21"/>
  <c r="V30" i="21" s="1"/>
  <c r="P30" i="21"/>
  <c r="U30" i="21" s="1"/>
  <c r="O30" i="21"/>
  <c r="T30" i="21" s="1"/>
  <c r="N30" i="21"/>
  <c r="S29" i="21"/>
  <c r="X29" i="21" s="1"/>
  <c r="R29" i="21"/>
  <c r="W29" i="21" s="1"/>
  <c r="Q29" i="21"/>
  <c r="V29" i="21" s="1"/>
  <c r="P29" i="21"/>
  <c r="U29" i="21" s="1"/>
  <c r="O29" i="21"/>
  <c r="T29" i="21" s="1"/>
  <c r="N29" i="21"/>
  <c r="S28" i="21"/>
  <c r="X28" i="21" s="1"/>
  <c r="R28" i="21"/>
  <c r="W28" i="21" s="1"/>
  <c r="Q28" i="21"/>
  <c r="V28" i="21" s="1"/>
  <c r="P28" i="21"/>
  <c r="U28" i="21" s="1"/>
  <c r="O28" i="21"/>
  <c r="T28" i="21" s="1"/>
  <c r="N28" i="21"/>
  <c r="S27" i="21"/>
  <c r="X27" i="21" s="1"/>
  <c r="R27" i="21"/>
  <c r="W27" i="21" s="1"/>
  <c r="Q27" i="21"/>
  <c r="V27" i="21" s="1"/>
  <c r="P27" i="21"/>
  <c r="U27" i="21" s="1"/>
  <c r="O27" i="21"/>
  <c r="T27" i="21" s="1"/>
  <c r="N27" i="21"/>
  <c r="S26" i="21"/>
  <c r="X26" i="21" s="1"/>
  <c r="R26" i="21"/>
  <c r="W26" i="21" s="1"/>
  <c r="Q26" i="21"/>
  <c r="V26" i="21" s="1"/>
  <c r="P26" i="21"/>
  <c r="U26" i="21" s="1"/>
  <c r="O26" i="21"/>
  <c r="T26" i="21" s="1"/>
  <c r="N26" i="21"/>
  <c r="S25" i="21"/>
  <c r="X25" i="21" s="1"/>
  <c r="R25" i="21"/>
  <c r="W25" i="21" s="1"/>
  <c r="Q25" i="21"/>
  <c r="V25" i="21" s="1"/>
  <c r="P25" i="21"/>
  <c r="U25" i="21" s="1"/>
  <c r="O25" i="21"/>
  <c r="T25" i="21" s="1"/>
  <c r="N25" i="21"/>
  <c r="S24" i="21"/>
  <c r="X24" i="21" s="1"/>
  <c r="R24" i="21"/>
  <c r="W24" i="21" s="1"/>
  <c r="Q24" i="21"/>
  <c r="V24" i="21" s="1"/>
  <c r="P24" i="21"/>
  <c r="U24" i="21" s="1"/>
  <c r="O24" i="21"/>
  <c r="T24" i="21" s="1"/>
  <c r="N24" i="21"/>
  <c r="S23" i="21"/>
  <c r="X23" i="21" s="1"/>
  <c r="R23" i="21"/>
  <c r="W23" i="21" s="1"/>
  <c r="Q23" i="21"/>
  <c r="V23" i="21" s="1"/>
  <c r="P23" i="21"/>
  <c r="U23" i="21" s="1"/>
  <c r="O23" i="21"/>
  <c r="T23" i="21" s="1"/>
  <c r="N23" i="21"/>
  <c r="S22" i="21"/>
  <c r="X22" i="21" s="1"/>
  <c r="R22" i="21"/>
  <c r="W22" i="21" s="1"/>
  <c r="Q22" i="21"/>
  <c r="V22" i="21" s="1"/>
  <c r="P22" i="21"/>
  <c r="U22" i="21" s="1"/>
  <c r="O22" i="21"/>
  <c r="T22" i="21" s="1"/>
  <c r="N22" i="21"/>
  <c r="S21" i="21"/>
  <c r="X21" i="21" s="1"/>
  <c r="R21" i="21"/>
  <c r="W21" i="21" s="1"/>
  <c r="Q21" i="21"/>
  <c r="V21" i="21" s="1"/>
  <c r="P21" i="21"/>
  <c r="U21" i="21" s="1"/>
  <c r="O21" i="21"/>
  <c r="T21" i="21" s="1"/>
  <c r="N21" i="21"/>
  <c r="S20" i="21"/>
  <c r="X20" i="21" s="1"/>
  <c r="R20" i="21"/>
  <c r="W20" i="21" s="1"/>
  <c r="Q20" i="21"/>
  <c r="V20" i="21" s="1"/>
  <c r="P20" i="21"/>
  <c r="U20" i="21" s="1"/>
  <c r="O20" i="21"/>
  <c r="T20" i="21" s="1"/>
  <c r="N20" i="21"/>
  <c r="S19" i="21"/>
  <c r="X19" i="21" s="1"/>
  <c r="R19" i="21"/>
  <c r="W19" i="21" s="1"/>
  <c r="Q19" i="21"/>
  <c r="V19" i="21" s="1"/>
  <c r="P19" i="21"/>
  <c r="U19" i="21" s="1"/>
  <c r="O19" i="21"/>
  <c r="T19" i="21" s="1"/>
  <c r="N19" i="21"/>
  <c r="S18" i="21"/>
  <c r="X18" i="21" s="1"/>
  <c r="R18" i="21"/>
  <c r="W18" i="21" s="1"/>
  <c r="Q18" i="21"/>
  <c r="V18" i="21" s="1"/>
  <c r="P18" i="21"/>
  <c r="U18" i="21" s="1"/>
  <c r="O18" i="21"/>
  <c r="T18" i="21" s="1"/>
  <c r="N18" i="21"/>
  <c r="S17" i="21"/>
  <c r="X17" i="21" s="1"/>
  <c r="R17" i="21"/>
  <c r="W17" i="21" s="1"/>
  <c r="Q17" i="21"/>
  <c r="V17" i="21" s="1"/>
  <c r="P17" i="21"/>
  <c r="U17" i="21" s="1"/>
  <c r="O17" i="21"/>
  <c r="T17" i="21" s="1"/>
  <c r="N17" i="21"/>
  <c r="S16" i="21"/>
  <c r="X16" i="21" s="1"/>
  <c r="R16" i="21"/>
  <c r="W16" i="21" s="1"/>
  <c r="Q16" i="21"/>
  <c r="V16" i="21" s="1"/>
  <c r="P16" i="21"/>
  <c r="U16" i="21" s="1"/>
  <c r="O16" i="21"/>
  <c r="T16" i="21" s="1"/>
  <c r="N16" i="21"/>
  <c r="S15" i="21"/>
  <c r="X15" i="21" s="1"/>
  <c r="R15" i="21"/>
  <c r="W15" i="21" s="1"/>
  <c r="Q15" i="21"/>
  <c r="V15" i="21" s="1"/>
  <c r="P15" i="21"/>
  <c r="U15" i="21" s="1"/>
  <c r="O15" i="21"/>
  <c r="T15" i="21" s="1"/>
  <c r="N15" i="21"/>
  <c r="S14" i="21"/>
  <c r="X14" i="21" s="1"/>
  <c r="R14" i="21"/>
  <c r="W14" i="21" s="1"/>
  <c r="Q14" i="21"/>
  <c r="V14" i="21" s="1"/>
  <c r="P14" i="21"/>
  <c r="U14" i="21" s="1"/>
  <c r="O14" i="21"/>
  <c r="T14" i="21" s="1"/>
  <c r="N14" i="21"/>
  <c r="S13" i="21"/>
  <c r="X13" i="21" s="1"/>
  <c r="R13" i="21"/>
  <c r="W13" i="21" s="1"/>
  <c r="Q13" i="21"/>
  <c r="V13" i="21" s="1"/>
  <c r="P13" i="21"/>
  <c r="U13" i="21" s="1"/>
  <c r="O13" i="21"/>
  <c r="T13" i="21" s="1"/>
  <c r="N13" i="21"/>
  <c r="S12" i="21"/>
  <c r="X12" i="21" s="1"/>
  <c r="R12" i="21"/>
  <c r="W12" i="21" s="1"/>
  <c r="Q12" i="21"/>
  <c r="V12" i="21" s="1"/>
  <c r="P12" i="21"/>
  <c r="U12" i="21" s="1"/>
  <c r="O12" i="21"/>
  <c r="T12" i="21" s="1"/>
  <c r="N12" i="21"/>
  <c r="S11" i="21"/>
  <c r="X11" i="21" s="1"/>
  <c r="R11" i="21"/>
  <c r="W11" i="21" s="1"/>
  <c r="Q11" i="21"/>
  <c r="V11" i="21" s="1"/>
  <c r="P11" i="21"/>
  <c r="U11" i="21" s="1"/>
  <c r="O11" i="21"/>
  <c r="T11" i="21" s="1"/>
  <c r="N11" i="21"/>
  <c r="S10" i="21"/>
  <c r="X10" i="21" s="1"/>
  <c r="R10" i="21"/>
  <c r="W10" i="21" s="1"/>
  <c r="Q10" i="21"/>
  <c r="V10" i="21" s="1"/>
  <c r="P10" i="21"/>
  <c r="U10" i="21" s="1"/>
  <c r="O10" i="21"/>
  <c r="T10" i="21" s="1"/>
  <c r="N10" i="21"/>
  <c r="S9" i="21"/>
  <c r="X9" i="21" s="1"/>
  <c r="R9" i="21"/>
  <c r="W9" i="21" s="1"/>
  <c r="Q9" i="21"/>
  <c r="V9" i="21" s="1"/>
  <c r="P9" i="21"/>
  <c r="U9" i="21" s="1"/>
  <c r="O9" i="21"/>
  <c r="T9" i="21" s="1"/>
  <c r="N9" i="21"/>
  <c r="S8" i="21"/>
  <c r="X8" i="21" s="1"/>
  <c r="R8" i="21"/>
  <c r="W8" i="21" s="1"/>
  <c r="Q8" i="21"/>
  <c r="V8" i="21" s="1"/>
  <c r="P8" i="21"/>
  <c r="U8" i="21" s="1"/>
  <c r="O8" i="21"/>
  <c r="T8" i="21" s="1"/>
  <c r="N8" i="21"/>
  <c r="S7" i="21"/>
  <c r="X7" i="21" s="1"/>
  <c r="R7" i="21"/>
  <c r="W7" i="21" s="1"/>
  <c r="Q7" i="21"/>
  <c r="V7" i="21" s="1"/>
  <c r="P7" i="21"/>
  <c r="U7" i="21" s="1"/>
  <c r="O7" i="21"/>
  <c r="T7" i="21" s="1"/>
  <c r="N7" i="21"/>
  <c r="S6" i="21"/>
  <c r="X6" i="21" s="1"/>
  <c r="R6" i="21"/>
  <c r="W6" i="21" s="1"/>
  <c r="Q6" i="21"/>
  <c r="V6" i="21" s="1"/>
  <c r="P6" i="21"/>
  <c r="U6" i="21" s="1"/>
  <c r="O6" i="21"/>
  <c r="T6" i="21" s="1"/>
  <c r="N6" i="21"/>
  <c r="S5" i="21"/>
  <c r="X5" i="21" s="1"/>
  <c r="R5" i="21"/>
  <c r="Q5" i="21"/>
  <c r="V5" i="21" s="1"/>
  <c r="P5" i="21"/>
  <c r="O5" i="21"/>
  <c r="T5" i="21" s="1"/>
  <c r="N5" i="21"/>
  <c r="J94" i="21" l="1"/>
  <c r="P93" i="21"/>
  <c r="P97" i="21"/>
  <c r="Q97" i="21"/>
  <c r="Q93" i="21"/>
  <c r="U5" i="21"/>
  <c r="T93" i="21"/>
  <c r="T95" i="21"/>
  <c r="Y75" i="21" s="1"/>
  <c r="T96" i="21"/>
  <c r="V96" i="21"/>
  <c r="AA30" i="21" s="1"/>
  <c r="V93" i="21"/>
  <c r="V95" i="21"/>
  <c r="X93" i="21"/>
  <c r="X95" i="21"/>
  <c r="X96" i="21"/>
  <c r="AC17" i="21" s="1"/>
  <c r="R97" i="21"/>
  <c r="R93" i="21"/>
  <c r="O93" i="21"/>
  <c r="O97" i="21"/>
  <c r="S93" i="21"/>
  <c r="S97" i="21"/>
  <c r="W5" i="21"/>
  <c r="AA35" i="21"/>
  <c r="AA83" i="21"/>
  <c r="AC88" i="21"/>
  <c r="G94" i="21"/>
  <c r="K94" i="21"/>
  <c r="I94" i="21"/>
  <c r="H94" i="21"/>
  <c r="P88" i="20"/>
  <c r="P87" i="20"/>
  <c r="P86" i="20"/>
  <c r="P85" i="20"/>
  <c r="P84" i="20"/>
  <c r="P83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82" i="20"/>
  <c r="P51" i="20"/>
  <c r="P50" i="20"/>
  <c r="P81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AA45" i="21" l="1"/>
  <c r="AA41" i="21"/>
  <c r="AC60" i="21"/>
  <c r="AC42" i="21"/>
  <c r="Y66" i="21"/>
  <c r="Y78" i="21"/>
  <c r="AC46" i="21"/>
  <c r="AC62" i="21"/>
  <c r="AC66" i="21"/>
  <c r="AC89" i="21"/>
  <c r="AC47" i="21"/>
  <c r="Y85" i="21"/>
  <c r="Y84" i="21"/>
  <c r="AC85" i="21"/>
  <c r="Y73" i="21"/>
  <c r="AA61" i="21"/>
  <c r="AA50" i="21"/>
  <c r="Y76" i="21"/>
  <c r="AA87" i="21"/>
  <c r="AC48" i="21"/>
  <c r="AC44" i="21"/>
  <c r="AC40" i="21"/>
  <c r="AA79" i="21"/>
  <c r="AA46" i="21"/>
  <c r="AC23" i="21"/>
  <c r="AC87" i="21"/>
  <c r="AC74" i="21"/>
  <c r="AC64" i="21"/>
  <c r="AC72" i="21"/>
  <c r="AC78" i="21"/>
  <c r="AC51" i="21"/>
  <c r="AC52" i="21"/>
  <c r="AC54" i="21"/>
  <c r="AC27" i="21"/>
  <c r="AC80" i="21"/>
  <c r="AC82" i="21"/>
  <c r="AC84" i="21"/>
  <c r="AA69" i="21"/>
  <c r="AC53" i="21"/>
  <c r="AC86" i="21"/>
  <c r="AC70" i="21"/>
  <c r="AC76" i="21"/>
  <c r="AA47" i="21"/>
  <c r="AA43" i="21"/>
  <c r="AA39" i="21"/>
  <c r="AC68" i="21"/>
  <c r="AC43" i="21"/>
  <c r="AA5" i="21"/>
  <c r="AC56" i="21"/>
  <c r="AC29" i="21"/>
  <c r="AC11" i="21"/>
  <c r="AC58" i="21"/>
  <c r="AC19" i="21"/>
  <c r="AC36" i="21"/>
  <c r="AC35" i="21"/>
  <c r="AC9" i="21"/>
  <c r="AC37" i="21"/>
  <c r="Y9" i="21"/>
  <c r="AC31" i="21"/>
  <c r="AC45" i="21"/>
  <c r="AC14" i="21"/>
  <c r="Y15" i="21"/>
  <c r="AA85" i="21"/>
  <c r="AA84" i="21"/>
  <c r="AA82" i="21"/>
  <c r="AA80" i="21"/>
  <c r="AA78" i="21"/>
  <c r="AA76" i="21"/>
  <c r="AA74" i="21"/>
  <c r="AA72" i="21"/>
  <c r="AA70" i="21"/>
  <c r="AA68" i="21"/>
  <c r="AA66" i="21"/>
  <c r="AA64" i="21"/>
  <c r="AA62" i="21"/>
  <c r="AA60" i="21"/>
  <c r="AA58" i="21"/>
  <c r="AA55" i="21"/>
  <c r="AA51" i="21"/>
  <c r="AA53" i="21"/>
  <c r="AA56" i="21"/>
  <c r="AA29" i="21"/>
  <c r="AA27" i="21"/>
  <c r="AA33" i="21"/>
  <c r="AA25" i="21"/>
  <c r="AA31" i="21"/>
  <c r="AA65" i="21"/>
  <c r="Y54" i="21"/>
  <c r="Y20" i="21"/>
  <c r="AA17" i="21"/>
  <c r="AA11" i="21"/>
  <c r="Y7" i="21"/>
  <c r="AA16" i="21"/>
  <c r="AA21" i="21"/>
  <c r="Y10" i="21"/>
  <c r="AA23" i="21"/>
  <c r="Y87" i="21"/>
  <c r="Y82" i="21"/>
  <c r="Y72" i="21"/>
  <c r="Y53" i="21"/>
  <c r="Y71" i="21"/>
  <c r="AA67" i="21"/>
  <c r="Y60" i="21"/>
  <c r="Y69" i="21"/>
  <c r="Y62" i="21"/>
  <c r="Y74" i="21"/>
  <c r="AA28" i="21"/>
  <c r="W93" i="21"/>
  <c r="W95" i="21"/>
  <c r="W96" i="21"/>
  <c r="AC83" i="21"/>
  <c r="AC81" i="21"/>
  <c r="AC63" i="21"/>
  <c r="AC61" i="21"/>
  <c r="AC59" i="21"/>
  <c r="AC77" i="21"/>
  <c r="AC69" i="21"/>
  <c r="AC57" i="21"/>
  <c r="AC75" i="21"/>
  <c r="AC67" i="21"/>
  <c r="AC55" i="21"/>
  <c r="AC73" i="21"/>
  <c r="AC65" i="21"/>
  <c r="AC71" i="21"/>
  <c r="AC49" i="21"/>
  <c r="AC79" i="21"/>
  <c r="AC30" i="21"/>
  <c r="AC32" i="21"/>
  <c r="AC28" i="21"/>
  <c r="AC26" i="21"/>
  <c r="AC24" i="21"/>
  <c r="Y58" i="21"/>
  <c r="AA44" i="21"/>
  <c r="AC25" i="21"/>
  <c r="Y17" i="21"/>
  <c r="Y64" i="21"/>
  <c r="AA42" i="21"/>
  <c r="Y34" i="21"/>
  <c r="Y31" i="21"/>
  <c r="AA24" i="21"/>
  <c r="AA40" i="21"/>
  <c r="Y24" i="21"/>
  <c r="AC16" i="21"/>
  <c r="AC10" i="21"/>
  <c r="AA7" i="21"/>
  <c r="AA6" i="21"/>
  <c r="AA20" i="21"/>
  <c r="Y18" i="21"/>
  <c r="Y11" i="21"/>
  <c r="AA19" i="21"/>
  <c r="AA8" i="21"/>
  <c r="AC20" i="21"/>
  <c r="Y16" i="21"/>
  <c r="AA13" i="21"/>
  <c r="Y6" i="21"/>
  <c r="Y83" i="21"/>
  <c r="Y81" i="21"/>
  <c r="Y63" i="21"/>
  <c r="Y61" i="21"/>
  <c r="Y59" i="21"/>
  <c r="Y57" i="21"/>
  <c r="Y45" i="21"/>
  <c r="Y38" i="21"/>
  <c r="Y32" i="21"/>
  <c r="Y39" i="21"/>
  <c r="Y26" i="21"/>
  <c r="Y43" i="21"/>
  <c r="Y37" i="21"/>
  <c r="Y30" i="21"/>
  <c r="Y41" i="21"/>
  <c r="Y36" i="21"/>
  <c r="Y28" i="21"/>
  <c r="Y35" i="21"/>
  <c r="AA77" i="21"/>
  <c r="AA89" i="21"/>
  <c r="Y70" i="21"/>
  <c r="Y68" i="21"/>
  <c r="AA59" i="21"/>
  <c r="Y46" i="21"/>
  <c r="Y44" i="21"/>
  <c r="Y42" i="21"/>
  <c r="Y40" i="21"/>
  <c r="Y67" i="21"/>
  <c r="AA52" i="21"/>
  <c r="AA57" i="21"/>
  <c r="AA36" i="21"/>
  <c r="Y52" i="21"/>
  <c r="AC41" i="21"/>
  <c r="AC33" i="21"/>
  <c r="Y25" i="21"/>
  <c r="AC50" i="21"/>
  <c r="AC39" i="21"/>
  <c r="AA22" i="21"/>
  <c r="Y55" i="21"/>
  <c r="AC38" i="21"/>
  <c r="Y12" i="21"/>
  <c r="AC6" i="21"/>
  <c r="AC5" i="21"/>
  <c r="Y13" i="21"/>
  <c r="AA14" i="21"/>
  <c r="AC15" i="21"/>
  <c r="AC12" i="21"/>
  <c r="AA9" i="21"/>
  <c r="AC18" i="21"/>
  <c r="AC7" i="21"/>
  <c r="AA26" i="21"/>
  <c r="Y21" i="21"/>
  <c r="Y89" i="21"/>
  <c r="AA88" i="21"/>
  <c r="Y88" i="21"/>
  <c r="Y65" i="21"/>
  <c r="AA86" i="21"/>
  <c r="AA81" i="21"/>
  <c r="Y80" i="21"/>
  <c r="Y79" i="21"/>
  <c r="AA75" i="21"/>
  <c r="AA63" i="21"/>
  <c r="AA54" i="21"/>
  <c r="Y86" i="21"/>
  <c r="Y77" i="21"/>
  <c r="AA73" i="21"/>
  <c r="Y51" i="21"/>
  <c r="AA71" i="21"/>
  <c r="Y48" i="21"/>
  <c r="AA49" i="21"/>
  <c r="Y50" i="21"/>
  <c r="Y47" i="21"/>
  <c r="Y27" i="21"/>
  <c r="Y23" i="21"/>
  <c r="AC34" i="21"/>
  <c r="Y19" i="21"/>
  <c r="Y49" i="21"/>
  <c r="AA38" i="21"/>
  <c r="Y33" i="21"/>
  <c r="Y29" i="21"/>
  <c r="Y56" i="21"/>
  <c r="AA37" i="21"/>
  <c r="AA32" i="21"/>
  <c r="U95" i="21"/>
  <c r="U96" i="21"/>
  <c r="U93" i="21"/>
  <c r="AA48" i="21"/>
  <c r="AC21" i="21"/>
  <c r="AA18" i="21"/>
  <c r="AA15" i="21"/>
  <c r="Y8" i="21"/>
  <c r="AA12" i="21"/>
  <c r="AC13" i="21"/>
  <c r="AA10" i="21"/>
  <c r="Y22" i="21"/>
  <c r="AC22" i="21"/>
  <c r="Y14" i="21"/>
  <c r="AC8" i="21"/>
  <c r="AA34" i="21"/>
  <c r="Y5" i="21"/>
  <c r="AB69" i="20"/>
  <c r="AB29" i="20"/>
  <c r="AB68" i="20"/>
  <c r="AB11" i="20"/>
  <c r="AB10" i="20"/>
  <c r="AB67" i="20"/>
  <c r="AB9" i="20"/>
  <c r="AB86" i="20"/>
  <c r="AB66" i="20"/>
  <c r="AB65" i="20"/>
  <c r="AB28" i="20"/>
  <c r="AB64" i="20"/>
  <c r="AB63" i="20"/>
  <c r="AB62" i="20"/>
  <c r="AB61" i="20"/>
  <c r="AB60" i="20"/>
  <c r="AB85" i="20"/>
  <c r="AB59" i="20"/>
  <c r="AB84" i="20"/>
  <c r="AB58" i="20"/>
  <c r="AB27" i="20"/>
  <c r="AB57" i="20"/>
  <c r="AB26" i="20"/>
  <c r="AB25" i="20"/>
  <c r="AB56" i="20"/>
  <c r="AB24" i="20"/>
  <c r="AB23" i="20"/>
  <c r="AB55" i="20"/>
  <c r="AB54" i="20"/>
  <c r="AB53" i="20"/>
  <c r="AB52" i="20"/>
  <c r="AB83" i="20"/>
  <c r="AB82" i="20"/>
  <c r="AB8" i="20"/>
  <c r="AB7" i="20"/>
  <c r="AB6" i="20"/>
  <c r="AB51" i="20"/>
  <c r="AB50" i="20"/>
  <c r="AB81" i="20"/>
  <c r="AB49" i="20"/>
  <c r="AB48" i="20"/>
  <c r="AB80" i="20"/>
  <c r="AB22" i="20"/>
  <c r="AB47" i="20"/>
  <c r="AB46" i="20"/>
  <c r="AB45" i="20"/>
  <c r="AB21" i="20"/>
  <c r="AB44" i="20"/>
  <c r="AB20" i="20"/>
  <c r="AB43" i="20"/>
  <c r="AB79" i="20"/>
  <c r="AB42" i="20"/>
  <c r="AB19" i="20"/>
  <c r="AB88" i="20"/>
  <c r="AB41" i="20"/>
  <c r="AB40" i="20"/>
  <c r="AB39" i="20"/>
  <c r="AB78" i="20"/>
  <c r="AB77" i="20"/>
  <c r="AB5" i="20"/>
  <c r="AB18" i="20"/>
  <c r="AB76" i="20"/>
  <c r="AB75" i="20"/>
  <c r="AB17" i="20"/>
  <c r="AB74" i="20"/>
  <c r="AB38" i="20"/>
  <c r="AB37" i="20"/>
  <c r="AB16" i="20"/>
  <c r="AB36" i="20"/>
  <c r="AB35" i="20"/>
  <c r="AB73" i="20"/>
  <c r="AB87" i="20"/>
  <c r="AB15" i="20"/>
  <c r="AB72" i="20"/>
  <c r="AB14" i="20"/>
  <c r="AB4" i="20"/>
  <c r="AB34" i="20"/>
  <c r="AB13" i="20"/>
  <c r="AB33" i="20"/>
  <c r="AB32" i="20"/>
  <c r="AB12" i="20"/>
  <c r="AB31" i="20"/>
  <c r="AB71" i="20"/>
  <c r="AB70" i="20"/>
  <c r="AB30" i="20"/>
  <c r="AA30" i="20"/>
  <c r="AD69" i="20"/>
  <c r="AC69" i="20"/>
  <c r="AD29" i="20"/>
  <c r="AC29" i="20"/>
  <c r="AC68" i="20"/>
  <c r="AD11" i="20"/>
  <c r="AC11" i="20"/>
  <c r="AD10" i="20"/>
  <c r="AC10" i="20"/>
  <c r="AD67" i="20"/>
  <c r="AC67" i="20"/>
  <c r="AD9" i="20"/>
  <c r="AC9" i="20"/>
  <c r="AD86" i="20"/>
  <c r="AC86" i="20"/>
  <c r="AD66" i="20"/>
  <c r="AC66" i="20"/>
  <c r="AD65" i="20"/>
  <c r="AC65" i="20"/>
  <c r="AD28" i="20"/>
  <c r="AC28" i="20"/>
  <c r="AD64" i="20"/>
  <c r="AC64" i="20"/>
  <c r="AD63" i="20"/>
  <c r="AC63" i="20"/>
  <c r="AC62" i="20"/>
  <c r="AD61" i="20"/>
  <c r="AC61" i="20"/>
  <c r="AD60" i="20"/>
  <c r="AC60" i="20"/>
  <c r="AD85" i="20"/>
  <c r="AC85" i="20"/>
  <c r="AD59" i="20"/>
  <c r="AC59" i="20"/>
  <c r="AD84" i="20"/>
  <c r="AC84" i="20"/>
  <c r="AD58" i="20"/>
  <c r="AC58" i="20"/>
  <c r="AD27" i="20"/>
  <c r="AC27" i="20"/>
  <c r="AD57" i="20"/>
  <c r="AC57" i="20"/>
  <c r="AD26" i="20"/>
  <c r="AC26" i="20"/>
  <c r="AD25" i="20"/>
  <c r="AC25" i="20"/>
  <c r="AC56" i="20"/>
  <c r="AD24" i="20"/>
  <c r="AC24" i="20"/>
  <c r="AC23" i="20"/>
  <c r="AD55" i="20"/>
  <c r="AC55" i="20"/>
  <c r="AD54" i="20"/>
  <c r="AC54" i="20"/>
  <c r="AD53" i="20"/>
  <c r="AC53" i="20"/>
  <c r="AD52" i="20"/>
  <c r="AC52" i="20"/>
  <c r="AD83" i="20"/>
  <c r="AC83" i="20"/>
  <c r="AD82" i="20"/>
  <c r="AC82" i="20"/>
  <c r="AD8" i="20"/>
  <c r="AC8" i="20"/>
  <c r="AD7" i="20"/>
  <c r="AC7" i="20"/>
  <c r="AD6" i="20"/>
  <c r="AC6" i="20"/>
  <c r="AC51" i="20"/>
  <c r="AD50" i="20"/>
  <c r="AC50" i="20"/>
  <c r="AD81" i="20"/>
  <c r="AC81" i="20"/>
  <c r="AD49" i="20"/>
  <c r="AC49" i="20"/>
  <c r="AC48" i="20"/>
  <c r="AD80" i="20"/>
  <c r="AC80" i="20"/>
  <c r="AD22" i="20"/>
  <c r="AC22" i="20"/>
  <c r="AD47" i="20"/>
  <c r="AC47" i="20"/>
  <c r="AD46" i="20"/>
  <c r="AC46" i="20"/>
  <c r="AD45" i="20"/>
  <c r="AC45" i="20"/>
  <c r="AC21" i="20"/>
  <c r="AC44" i="20"/>
  <c r="AD20" i="20"/>
  <c r="AC20" i="20"/>
  <c r="AC43" i="20"/>
  <c r="AD79" i="20"/>
  <c r="AC79" i="20"/>
  <c r="AD42" i="20"/>
  <c r="AC42" i="20"/>
  <c r="AD19" i="20"/>
  <c r="AC19" i="20"/>
  <c r="AD88" i="20"/>
  <c r="AC88" i="20"/>
  <c r="AD41" i="20"/>
  <c r="AC41" i="20"/>
  <c r="AD40" i="20"/>
  <c r="AC40" i="20"/>
  <c r="AD39" i="20"/>
  <c r="AC39" i="20"/>
  <c r="AD78" i="20"/>
  <c r="AC78" i="20"/>
  <c r="AD77" i="20"/>
  <c r="AC77" i="20"/>
  <c r="AD5" i="20"/>
  <c r="AC5" i="20"/>
  <c r="AC18" i="20"/>
  <c r="AD76" i="20"/>
  <c r="AC76" i="20"/>
  <c r="AD75" i="20"/>
  <c r="AC75" i="20"/>
  <c r="AD17" i="20"/>
  <c r="AC17" i="20"/>
  <c r="AD74" i="20"/>
  <c r="AC74" i="20"/>
  <c r="AD38" i="20"/>
  <c r="AC38" i="20"/>
  <c r="AD37" i="20"/>
  <c r="AC37" i="20"/>
  <c r="AD16" i="20"/>
  <c r="AC16" i="20"/>
  <c r="AD36" i="20"/>
  <c r="AC36" i="20"/>
  <c r="AC35" i="20"/>
  <c r="AC73" i="20"/>
  <c r="AC87" i="20"/>
  <c r="AD15" i="20"/>
  <c r="AC15" i="20"/>
  <c r="AD72" i="20"/>
  <c r="AC72" i="20"/>
  <c r="AD14" i="20"/>
  <c r="AC14" i="20"/>
  <c r="AD4" i="20"/>
  <c r="AC4" i="20"/>
  <c r="AD34" i="20"/>
  <c r="AC34" i="20"/>
  <c r="AD13" i="20"/>
  <c r="AC13" i="20"/>
  <c r="AD33" i="20"/>
  <c r="AC33" i="20"/>
  <c r="AD32" i="20"/>
  <c r="AC32" i="20"/>
  <c r="AD12" i="20"/>
  <c r="AC12" i="20"/>
  <c r="AD31" i="20"/>
  <c r="AC31" i="20"/>
  <c r="AD71" i="20"/>
  <c r="AC71" i="20"/>
  <c r="AD70" i="20"/>
  <c r="AC70" i="20"/>
  <c r="AD30" i="20"/>
  <c r="AC30" i="20"/>
  <c r="AA70" i="20"/>
  <c r="AA71" i="20"/>
  <c r="AA31" i="20"/>
  <c r="AA12" i="20"/>
  <c r="AA32" i="20"/>
  <c r="AA33" i="20"/>
  <c r="AA13" i="20"/>
  <c r="AA34" i="20"/>
  <c r="AA4" i="20"/>
  <c r="AA14" i="20"/>
  <c r="AA72" i="20"/>
  <c r="AA15" i="20"/>
  <c r="AA87" i="20"/>
  <c r="AA73" i="20"/>
  <c r="AA35" i="20"/>
  <c r="AA36" i="20"/>
  <c r="AA16" i="20"/>
  <c r="AA37" i="20"/>
  <c r="AA38" i="20"/>
  <c r="AA74" i="20"/>
  <c r="AA17" i="20"/>
  <c r="AA75" i="20"/>
  <c r="AA76" i="20"/>
  <c r="AA18" i="20"/>
  <c r="AA5" i="20"/>
  <c r="AA77" i="20"/>
  <c r="AA78" i="20"/>
  <c r="AA39" i="20"/>
  <c r="AA40" i="20"/>
  <c r="AA41" i="20"/>
  <c r="AA88" i="20"/>
  <c r="AA19" i="20"/>
  <c r="AA42" i="20"/>
  <c r="AA79" i="20"/>
  <c r="AA43" i="20"/>
  <c r="AA20" i="20"/>
  <c r="AA44" i="20"/>
  <c r="AA21" i="20"/>
  <c r="AA45" i="20"/>
  <c r="AA46" i="20"/>
  <c r="AA47" i="20"/>
  <c r="AA22" i="20"/>
  <c r="AA80" i="20"/>
  <c r="AA48" i="20"/>
  <c r="AA49" i="20"/>
  <c r="AA81" i="20"/>
  <c r="AA50" i="20"/>
  <c r="AA51" i="20"/>
  <c r="AA6" i="20"/>
  <c r="AA7" i="20"/>
  <c r="AA8" i="20"/>
  <c r="AA82" i="20"/>
  <c r="AA83" i="20"/>
  <c r="AA52" i="20"/>
  <c r="AA53" i="20"/>
  <c r="AA54" i="20"/>
  <c r="AA55" i="20"/>
  <c r="AA23" i="20"/>
  <c r="AA24" i="20"/>
  <c r="AA56" i="20"/>
  <c r="AA25" i="20"/>
  <c r="AA26" i="20"/>
  <c r="AA57" i="20"/>
  <c r="AA27" i="20"/>
  <c r="AA58" i="20"/>
  <c r="AA84" i="20"/>
  <c r="AA59" i="20"/>
  <c r="AA85" i="20"/>
  <c r="AA60" i="20"/>
  <c r="AA61" i="20"/>
  <c r="AA62" i="20"/>
  <c r="AA63" i="20"/>
  <c r="AA64" i="20"/>
  <c r="AA28" i="20"/>
  <c r="AA65" i="20"/>
  <c r="AA66" i="20"/>
  <c r="AA86" i="20"/>
  <c r="AA9" i="20"/>
  <c r="AA67" i="20"/>
  <c r="AA10" i="20"/>
  <c r="AA11" i="20"/>
  <c r="AA68" i="20"/>
  <c r="AA29" i="20"/>
  <c r="AA69" i="20"/>
  <c r="V10" i="20"/>
  <c r="T10" i="20"/>
  <c r="V7" i="20"/>
  <c r="T8" i="20"/>
  <c r="V69" i="20"/>
  <c r="T69" i="20"/>
  <c r="U69" i="20"/>
  <c r="R69" i="20"/>
  <c r="S69" i="20"/>
  <c r="Q69" i="20"/>
  <c r="V29" i="20"/>
  <c r="T29" i="20"/>
  <c r="U29" i="20"/>
  <c r="R29" i="20"/>
  <c r="S29" i="20"/>
  <c r="Q29" i="20"/>
  <c r="V68" i="20"/>
  <c r="T68" i="20"/>
  <c r="U68" i="20"/>
  <c r="R68" i="20"/>
  <c r="S68" i="20"/>
  <c r="Q68" i="20"/>
  <c r="V11" i="20"/>
  <c r="T11" i="20"/>
  <c r="U11" i="20"/>
  <c r="R11" i="20"/>
  <c r="S11" i="20"/>
  <c r="Q11" i="20"/>
  <c r="U10" i="20"/>
  <c r="R10" i="20"/>
  <c r="S10" i="20"/>
  <c r="Q10" i="20"/>
  <c r="V67" i="20"/>
  <c r="T67" i="20"/>
  <c r="U67" i="20"/>
  <c r="R67" i="20"/>
  <c r="S67" i="20"/>
  <c r="Q67" i="20"/>
  <c r="V9" i="20"/>
  <c r="T9" i="20"/>
  <c r="U9" i="20"/>
  <c r="R9" i="20"/>
  <c r="S9" i="20"/>
  <c r="Q9" i="20"/>
  <c r="V86" i="20"/>
  <c r="T86" i="20"/>
  <c r="U86" i="20"/>
  <c r="R86" i="20"/>
  <c r="S86" i="20"/>
  <c r="Q86" i="20"/>
  <c r="V66" i="20"/>
  <c r="T66" i="20"/>
  <c r="U66" i="20"/>
  <c r="R66" i="20"/>
  <c r="S66" i="20"/>
  <c r="Q66" i="20"/>
  <c r="V65" i="20"/>
  <c r="T65" i="20"/>
  <c r="U65" i="20"/>
  <c r="R65" i="20"/>
  <c r="S65" i="20"/>
  <c r="Q65" i="20"/>
  <c r="V28" i="20"/>
  <c r="T28" i="20"/>
  <c r="U28" i="20"/>
  <c r="R28" i="20"/>
  <c r="S28" i="20"/>
  <c r="Q28" i="20"/>
  <c r="V64" i="20"/>
  <c r="T64" i="20"/>
  <c r="U64" i="20"/>
  <c r="R64" i="20"/>
  <c r="S64" i="20"/>
  <c r="Q64" i="20"/>
  <c r="V63" i="20"/>
  <c r="T63" i="20"/>
  <c r="U63" i="20"/>
  <c r="R63" i="20"/>
  <c r="S63" i="20"/>
  <c r="Q63" i="20"/>
  <c r="V62" i="20"/>
  <c r="T62" i="20"/>
  <c r="U62" i="20"/>
  <c r="R62" i="20"/>
  <c r="S62" i="20"/>
  <c r="Q62" i="20"/>
  <c r="V61" i="20"/>
  <c r="T61" i="20"/>
  <c r="U61" i="20"/>
  <c r="R61" i="20"/>
  <c r="S61" i="20"/>
  <c r="Q61" i="20"/>
  <c r="V60" i="20"/>
  <c r="T60" i="20"/>
  <c r="U60" i="20"/>
  <c r="R60" i="20"/>
  <c r="S60" i="20"/>
  <c r="Q60" i="20"/>
  <c r="V85" i="20"/>
  <c r="T85" i="20"/>
  <c r="U85" i="20"/>
  <c r="R85" i="20"/>
  <c r="S85" i="20"/>
  <c r="Q85" i="20"/>
  <c r="V59" i="20"/>
  <c r="T59" i="20"/>
  <c r="U59" i="20"/>
  <c r="R59" i="20"/>
  <c r="S59" i="20"/>
  <c r="Q59" i="20"/>
  <c r="V84" i="20"/>
  <c r="T84" i="20"/>
  <c r="U84" i="20"/>
  <c r="R84" i="20"/>
  <c r="S84" i="20"/>
  <c r="Q84" i="20"/>
  <c r="V58" i="20"/>
  <c r="T58" i="20"/>
  <c r="U58" i="20"/>
  <c r="R58" i="20"/>
  <c r="S58" i="20"/>
  <c r="Q58" i="20"/>
  <c r="V27" i="20"/>
  <c r="T27" i="20"/>
  <c r="U27" i="20"/>
  <c r="R27" i="20"/>
  <c r="S27" i="20"/>
  <c r="Q27" i="20"/>
  <c r="V57" i="20"/>
  <c r="T57" i="20"/>
  <c r="U57" i="20"/>
  <c r="R57" i="20"/>
  <c r="S57" i="20"/>
  <c r="Q57" i="20"/>
  <c r="V26" i="20"/>
  <c r="T26" i="20"/>
  <c r="U26" i="20"/>
  <c r="R26" i="20"/>
  <c r="S26" i="20"/>
  <c r="Q26" i="20"/>
  <c r="V25" i="20"/>
  <c r="T25" i="20"/>
  <c r="U25" i="20"/>
  <c r="R25" i="20"/>
  <c r="S25" i="20"/>
  <c r="Q25" i="20"/>
  <c r="V56" i="20"/>
  <c r="T56" i="20"/>
  <c r="U56" i="20"/>
  <c r="R56" i="20"/>
  <c r="S56" i="20"/>
  <c r="Q56" i="20"/>
  <c r="V24" i="20"/>
  <c r="T24" i="20"/>
  <c r="U24" i="20"/>
  <c r="R24" i="20"/>
  <c r="S24" i="20"/>
  <c r="Q24" i="20"/>
  <c r="V23" i="20"/>
  <c r="T23" i="20"/>
  <c r="U23" i="20"/>
  <c r="R23" i="20"/>
  <c r="S23" i="20"/>
  <c r="Q23" i="20"/>
  <c r="V55" i="20"/>
  <c r="T55" i="20"/>
  <c r="U55" i="20"/>
  <c r="R55" i="20"/>
  <c r="S55" i="20"/>
  <c r="Q55" i="20"/>
  <c r="V54" i="20"/>
  <c r="T54" i="20"/>
  <c r="U54" i="20"/>
  <c r="R54" i="20"/>
  <c r="S54" i="20"/>
  <c r="Q54" i="20"/>
  <c r="V53" i="20"/>
  <c r="T53" i="20"/>
  <c r="U53" i="20"/>
  <c r="R53" i="20"/>
  <c r="S53" i="20"/>
  <c r="Q53" i="20"/>
  <c r="V52" i="20"/>
  <c r="T52" i="20"/>
  <c r="U52" i="20"/>
  <c r="R52" i="20"/>
  <c r="S52" i="20"/>
  <c r="Q52" i="20"/>
  <c r="V83" i="20"/>
  <c r="T83" i="20"/>
  <c r="U83" i="20"/>
  <c r="R83" i="20"/>
  <c r="S83" i="20"/>
  <c r="Q83" i="20"/>
  <c r="V82" i="20"/>
  <c r="T82" i="20"/>
  <c r="U82" i="20"/>
  <c r="R82" i="20"/>
  <c r="S82" i="20"/>
  <c r="Q82" i="20"/>
  <c r="V8" i="20"/>
  <c r="U8" i="20"/>
  <c r="R8" i="20"/>
  <c r="S8" i="20"/>
  <c r="Q8" i="20"/>
  <c r="T7" i="20"/>
  <c r="U7" i="20"/>
  <c r="R7" i="20"/>
  <c r="S7" i="20"/>
  <c r="Q7" i="20"/>
  <c r="V6" i="20"/>
  <c r="T6" i="20"/>
  <c r="U6" i="20"/>
  <c r="R6" i="20"/>
  <c r="S6" i="20"/>
  <c r="Q6" i="20"/>
  <c r="V51" i="20"/>
  <c r="T51" i="20"/>
  <c r="U51" i="20"/>
  <c r="R51" i="20"/>
  <c r="S51" i="20"/>
  <c r="Q51" i="20"/>
  <c r="V50" i="20"/>
  <c r="T50" i="20"/>
  <c r="U50" i="20"/>
  <c r="R50" i="20"/>
  <c r="S50" i="20"/>
  <c r="Q50" i="20"/>
  <c r="V81" i="20"/>
  <c r="T81" i="20"/>
  <c r="U81" i="20"/>
  <c r="R81" i="20"/>
  <c r="S81" i="20"/>
  <c r="Q81" i="20"/>
  <c r="V49" i="20"/>
  <c r="T49" i="20"/>
  <c r="U49" i="20"/>
  <c r="R49" i="20"/>
  <c r="S49" i="20"/>
  <c r="Q49" i="20"/>
  <c r="V48" i="20"/>
  <c r="T48" i="20"/>
  <c r="U48" i="20"/>
  <c r="R48" i="20"/>
  <c r="S48" i="20"/>
  <c r="Q48" i="20"/>
  <c r="V80" i="20"/>
  <c r="T80" i="20"/>
  <c r="U80" i="20"/>
  <c r="R80" i="20"/>
  <c r="S80" i="20"/>
  <c r="Q80" i="20"/>
  <c r="V22" i="20"/>
  <c r="T22" i="20"/>
  <c r="U22" i="20"/>
  <c r="R22" i="20"/>
  <c r="S22" i="20"/>
  <c r="Q22" i="20"/>
  <c r="V47" i="20"/>
  <c r="T47" i="20"/>
  <c r="U47" i="20"/>
  <c r="R47" i="20"/>
  <c r="S47" i="20"/>
  <c r="Q47" i="20"/>
  <c r="V46" i="20"/>
  <c r="T46" i="20"/>
  <c r="U46" i="20"/>
  <c r="R46" i="20"/>
  <c r="S46" i="20"/>
  <c r="Q46" i="20"/>
  <c r="V45" i="20"/>
  <c r="T45" i="20"/>
  <c r="U45" i="20"/>
  <c r="R45" i="20"/>
  <c r="S45" i="20"/>
  <c r="Q45" i="20"/>
  <c r="V21" i="20"/>
  <c r="T21" i="20"/>
  <c r="U21" i="20"/>
  <c r="R21" i="20"/>
  <c r="S21" i="20"/>
  <c r="Q21" i="20"/>
  <c r="V44" i="20"/>
  <c r="T44" i="20"/>
  <c r="U44" i="20"/>
  <c r="R44" i="20"/>
  <c r="S44" i="20"/>
  <c r="Q44" i="20"/>
  <c r="V20" i="20"/>
  <c r="T20" i="20"/>
  <c r="U20" i="20"/>
  <c r="R20" i="20"/>
  <c r="S20" i="20"/>
  <c r="Q20" i="20"/>
  <c r="V43" i="20"/>
  <c r="T43" i="20"/>
  <c r="U43" i="20"/>
  <c r="R43" i="20"/>
  <c r="S43" i="20"/>
  <c r="Q43" i="20"/>
  <c r="V79" i="20"/>
  <c r="T79" i="20"/>
  <c r="U79" i="20"/>
  <c r="R79" i="20"/>
  <c r="S79" i="20"/>
  <c r="Q79" i="20"/>
  <c r="V42" i="20"/>
  <c r="T42" i="20"/>
  <c r="U42" i="20"/>
  <c r="R42" i="20"/>
  <c r="S42" i="20"/>
  <c r="Q42" i="20"/>
  <c r="V19" i="20"/>
  <c r="T19" i="20"/>
  <c r="U19" i="20"/>
  <c r="R19" i="20"/>
  <c r="S19" i="20"/>
  <c r="Q19" i="20"/>
  <c r="V88" i="20"/>
  <c r="T88" i="20"/>
  <c r="U88" i="20"/>
  <c r="R88" i="20"/>
  <c r="S88" i="20"/>
  <c r="Q88" i="20"/>
  <c r="V41" i="20"/>
  <c r="T41" i="20"/>
  <c r="U41" i="20"/>
  <c r="R41" i="20"/>
  <c r="S41" i="20"/>
  <c r="Q41" i="20"/>
  <c r="V40" i="20"/>
  <c r="T40" i="20"/>
  <c r="U40" i="20"/>
  <c r="R40" i="20"/>
  <c r="S40" i="20"/>
  <c r="Q40" i="20"/>
  <c r="V39" i="20"/>
  <c r="T39" i="20"/>
  <c r="U39" i="20"/>
  <c r="R39" i="20"/>
  <c r="S39" i="20"/>
  <c r="Q39" i="20"/>
  <c r="V78" i="20"/>
  <c r="T78" i="20"/>
  <c r="U78" i="20"/>
  <c r="R78" i="20"/>
  <c r="S78" i="20"/>
  <c r="Q78" i="20"/>
  <c r="V77" i="20"/>
  <c r="T77" i="20"/>
  <c r="U77" i="20"/>
  <c r="R77" i="20"/>
  <c r="S77" i="20"/>
  <c r="Q77" i="20"/>
  <c r="V5" i="20"/>
  <c r="T5" i="20"/>
  <c r="U5" i="20"/>
  <c r="R5" i="20"/>
  <c r="S5" i="20"/>
  <c r="Q5" i="20"/>
  <c r="V18" i="20"/>
  <c r="T18" i="20"/>
  <c r="U18" i="20"/>
  <c r="R18" i="20"/>
  <c r="S18" i="20"/>
  <c r="Q18" i="20"/>
  <c r="V76" i="20"/>
  <c r="T76" i="20"/>
  <c r="U76" i="20"/>
  <c r="R76" i="20"/>
  <c r="S76" i="20"/>
  <c r="Q76" i="20"/>
  <c r="V75" i="20"/>
  <c r="T75" i="20"/>
  <c r="U75" i="20"/>
  <c r="R75" i="20"/>
  <c r="S75" i="20"/>
  <c r="Q75" i="20"/>
  <c r="V17" i="20"/>
  <c r="T17" i="20"/>
  <c r="U17" i="20"/>
  <c r="R17" i="20"/>
  <c r="S17" i="20"/>
  <c r="Q17" i="20"/>
  <c r="V74" i="20"/>
  <c r="T74" i="20"/>
  <c r="U74" i="20"/>
  <c r="R74" i="20"/>
  <c r="S74" i="20"/>
  <c r="Q74" i="20"/>
  <c r="V38" i="20"/>
  <c r="T38" i="20"/>
  <c r="U38" i="20"/>
  <c r="R38" i="20"/>
  <c r="S38" i="20"/>
  <c r="Q38" i="20"/>
  <c r="V37" i="20"/>
  <c r="T37" i="20"/>
  <c r="U37" i="20"/>
  <c r="R37" i="20"/>
  <c r="S37" i="20"/>
  <c r="Q37" i="20"/>
  <c r="V16" i="20"/>
  <c r="T16" i="20"/>
  <c r="U16" i="20"/>
  <c r="R16" i="20"/>
  <c r="S16" i="20"/>
  <c r="Q16" i="20"/>
  <c r="V36" i="20"/>
  <c r="T36" i="20"/>
  <c r="U36" i="20"/>
  <c r="R36" i="20"/>
  <c r="S36" i="20"/>
  <c r="Q36" i="20"/>
  <c r="V35" i="20"/>
  <c r="T35" i="20"/>
  <c r="U35" i="20"/>
  <c r="R35" i="20"/>
  <c r="S35" i="20"/>
  <c r="Q35" i="20"/>
  <c r="V73" i="20"/>
  <c r="T73" i="20"/>
  <c r="U73" i="20"/>
  <c r="R73" i="20"/>
  <c r="S73" i="20"/>
  <c r="Q73" i="20"/>
  <c r="V87" i="20"/>
  <c r="T87" i="20"/>
  <c r="U87" i="20"/>
  <c r="R87" i="20"/>
  <c r="S87" i="20"/>
  <c r="Q87" i="20"/>
  <c r="V15" i="20"/>
  <c r="T15" i="20"/>
  <c r="U15" i="20"/>
  <c r="R15" i="20"/>
  <c r="S15" i="20"/>
  <c r="Q15" i="20"/>
  <c r="V72" i="20"/>
  <c r="T72" i="20"/>
  <c r="U72" i="20"/>
  <c r="R72" i="20"/>
  <c r="S72" i="20"/>
  <c r="Q72" i="20"/>
  <c r="V14" i="20"/>
  <c r="T14" i="20"/>
  <c r="U14" i="20"/>
  <c r="R14" i="20"/>
  <c r="S14" i="20"/>
  <c r="Q14" i="20"/>
  <c r="V4" i="20"/>
  <c r="T4" i="20"/>
  <c r="U4" i="20"/>
  <c r="R4" i="20"/>
  <c r="S4" i="20"/>
  <c r="Q4" i="20"/>
  <c r="V34" i="20"/>
  <c r="T34" i="20"/>
  <c r="U34" i="20"/>
  <c r="R34" i="20"/>
  <c r="S34" i="20"/>
  <c r="Q34" i="20"/>
  <c r="V13" i="20"/>
  <c r="T13" i="20"/>
  <c r="U13" i="20"/>
  <c r="R13" i="20"/>
  <c r="S13" i="20"/>
  <c r="Q13" i="20"/>
  <c r="V33" i="20"/>
  <c r="T33" i="20"/>
  <c r="U33" i="20"/>
  <c r="R33" i="20"/>
  <c r="S33" i="20"/>
  <c r="Q33" i="20"/>
  <c r="V32" i="20"/>
  <c r="T32" i="20"/>
  <c r="U32" i="20"/>
  <c r="R32" i="20"/>
  <c r="S32" i="20"/>
  <c r="Q32" i="20"/>
  <c r="V12" i="20"/>
  <c r="T12" i="20"/>
  <c r="U12" i="20"/>
  <c r="R12" i="20"/>
  <c r="S12" i="20"/>
  <c r="Q12" i="20"/>
  <c r="V31" i="20"/>
  <c r="T31" i="20"/>
  <c r="U31" i="20"/>
  <c r="R31" i="20"/>
  <c r="S31" i="20"/>
  <c r="Q31" i="20"/>
  <c r="V71" i="20"/>
  <c r="T71" i="20"/>
  <c r="U71" i="20"/>
  <c r="R71" i="20"/>
  <c r="S71" i="20"/>
  <c r="Q71" i="20"/>
  <c r="V70" i="20"/>
  <c r="T70" i="20"/>
  <c r="U70" i="20"/>
  <c r="R70" i="20"/>
  <c r="S70" i="20"/>
  <c r="Q70" i="20"/>
  <c r="V30" i="20"/>
  <c r="T30" i="20"/>
  <c r="U30" i="20"/>
  <c r="R30" i="20"/>
  <c r="S30" i="20"/>
  <c r="Q30" i="20"/>
  <c r="AA93" i="21" l="1"/>
  <c r="AB82" i="21"/>
  <c r="AB89" i="21"/>
  <c r="AB87" i="21"/>
  <c r="AB84" i="21"/>
  <c r="AB80" i="21"/>
  <c r="AB76" i="21"/>
  <c r="AB68" i="21"/>
  <c r="AB58" i="21"/>
  <c r="AB74" i="21"/>
  <c r="AB66" i="21"/>
  <c r="AB60" i="21"/>
  <c r="AB54" i="21"/>
  <c r="AB50" i="21"/>
  <c r="AB72" i="21"/>
  <c r="AB62" i="21"/>
  <c r="AB70" i="21"/>
  <c r="AB78" i="21"/>
  <c r="AB22" i="21"/>
  <c r="AB52" i="21"/>
  <c r="AB64" i="21"/>
  <c r="AB17" i="21"/>
  <c r="AB12" i="21"/>
  <c r="AB19" i="21"/>
  <c r="AB15" i="21"/>
  <c r="AB21" i="21"/>
  <c r="AB6" i="21"/>
  <c r="AB33" i="21"/>
  <c r="AB49" i="21"/>
  <c r="AB65" i="21"/>
  <c r="AB24" i="21"/>
  <c r="AB31" i="21"/>
  <c r="AB40" i="21"/>
  <c r="AB36" i="21"/>
  <c r="AB39" i="21"/>
  <c r="AB41" i="21"/>
  <c r="AB43" i="21"/>
  <c r="AB45" i="21"/>
  <c r="AB59" i="21"/>
  <c r="AB57" i="21"/>
  <c r="AB71" i="21"/>
  <c r="AB79" i="21"/>
  <c r="AB86" i="21"/>
  <c r="AB73" i="21"/>
  <c r="AB32" i="21"/>
  <c r="AB81" i="21"/>
  <c r="AB69" i="21"/>
  <c r="AB88" i="21"/>
  <c r="AB20" i="21"/>
  <c r="AB7" i="21"/>
  <c r="AB18" i="21"/>
  <c r="AB23" i="21"/>
  <c r="AB10" i="21"/>
  <c r="AB16" i="21"/>
  <c r="AB30" i="21"/>
  <c r="AB29" i="21"/>
  <c r="AB25" i="21"/>
  <c r="AB42" i="21"/>
  <c r="AB37" i="21"/>
  <c r="AB26" i="21"/>
  <c r="AB46" i="21"/>
  <c r="AB53" i="21"/>
  <c r="AB35" i="21"/>
  <c r="AB63" i="21"/>
  <c r="AB77" i="21"/>
  <c r="AB9" i="21"/>
  <c r="AB14" i="21"/>
  <c r="AB28" i="21"/>
  <c r="AB34" i="21"/>
  <c r="AB44" i="21"/>
  <c r="AB48" i="21"/>
  <c r="AB38" i="21"/>
  <c r="AB85" i="21"/>
  <c r="AB83" i="21"/>
  <c r="AB47" i="21"/>
  <c r="AB61" i="21"/>
  <c r="AB67" i="21"/>
  <c r="AB75" i="21"/>
  <c r="AB8" i="21"/>
  <c r="AB11" i="21"/>
  <c r="AB13" i="21"/>
  <c r="AB51" i="21"/>
  <c r="AB27" i="21"/>
  <c r="AB55" i="21"/>
  <c r="AB56" i="21"/>
  <c r="Y93" i="21"/>
  <c r="Z88" i="21"/>
  <c r="Z86" i="21"/>
  <c r="Z81" i="21"/>
  <c r="AD81" i="21" s="1"/>
  <c r="AE81" i="21" s="1"/>
  <c r="Z83" i="21"/>
  <c r="AD83" i="21" s="1"/>
  <c r="AE83" i="21" s="1"/>
  <c r="Z53" i="21"/>
  <c r="Z59" i="21"/>
  <c r="Z61" i="21"/>
  <c r="Z51" i="21"/>
  <c r="AD51" i="21" s="1"/>
  <c r="AE51" i="21" s="1"/>
  <c r="Z63" i="21"/>
  <c r="Z47" i="21"/>
  <c r="Z16" i="21"/>
  <c r="AD16" i="21" s="1"/>
  <c r="AE16" i="21" s="1"/>
  <c r="Z23" i="21"/>
  <c r="AD23" i="21" s="1"/>
  <c r="AE23" i="21" s="1"/>
  <c r="Z12" i="21"/>
  <c r="Z29" i="21"/>
  <c r="Z26" i="21"/>
  <c r="Z48" i="21"/>
  <c r="AD48" i="21" s="1"/>
  <c r="AE48" i="21" s="1"/>
  <c r="Z35" i="21"/>
  <c r="Z39" i="21"/>
  <c r="Z68" i="21"/>
  <c r="Z70" i="21"/>
  <c r="Z71" i="21"/>
  <c r="AD71" i="21" s="1"/>
  <c r="AE71" i="21" s="1"/>
  <c r="Z89" i="21"/>
  <c r="Z77" i="21"/>
  <c r="Z58" i="21"/>
  <c r="Z72" i="21"/>
  <c r="Z82" i="21"/>
  <c r="AD82" i="21" s="1"/>
  <c r="AE82" i="21" s="1"/>
  <c r="Z46" i="21"/>
  <c r="Z69" i="21"/>
  <c r="AD69" i="21" s="1"/>
  <c r="AE69" i="21" s="1"/>
  <c r="Z6" i="21"/>
  <c r="Z7" i="21"/>
  <c r="AD7" i="21" s="1"/>
  <c r="AE7" i="21" s="1"/>
  <c r="Z11" i="21"/>
  <c r="Z17" i="21"/>
  <c r="AD17" i="21" s="1"/>
  <c r="AE17" i="21" s="1"/>
  <c r="Z18" i="21"/>
  <c r="Z24" i="21"/>
  <c r="Z32" i="21"/>
  <c r="Z64" i="21"/>
  <c r="Z30" i="21"/>
  <c r="Z33" i="21"/>
  <c r="Z40" i="21"/>
  <c r="Z74" i="21"/>
  <c r="AD74" i="21" s="1"/>
  <c r="AE74" i="21" s="1"/>
  <c r="Z36" i="21"/>
  <c r="AD36" i="21" s="1"/>
  <c r="AE36" i="21" s="1"/>
  <c r="Z41" i="21"/>
  <c r="Z50" i="21"/>
  <c r="AD50" i="21" s="1"/>
  <c r="AE50" i="21" s="1"/>
  <c r="Z62" i="21"/>
  <c r="AD62" i="21" s="1"/>
  <c r="AE62" i="21" s="1"/>
  <c r="Z75" i="21"/>
  <c r="Z60" i="21"/>
  <c r="Z65" i="21"/>
  <c r="AD65" i="21" s="1"/>
  <c r="AE65" i="21" s="1"/>
  <c r="Z87" i="21"/>
  <c r="AD87" i="21" s="1"/>
  <c r="AE87" i="21" s="1"/>
  <c r="Z44" i="21"/>
  <c r="Z49" i="21"/>
  <c r="Z38" i="21"/>
  <c r="Z45" i="21"/>
  <c r="AD45" i="21" s="1"/>
  <c r="AE45" i="21" s="1"/>
  <c r="Z56" i="21"/>
  <c r="AD56" i="21" s="1"/>
  <c r="AE56" i="21" s="1"/>
  <c r="Z67" i="21"/>
  <c r="Z22" i="21"/>
  <c r="AD22" i="21" s="1"/>
  <c r="AE22" i="21" s="1"/>
  <c r="Z10" i="21"/>
  <c r="Z15" i="21"/>
  <c r="AD15" i="21" s="1"/>
  <c r="AE15" i="21" s="1"/>
  <c r="Z9" i="21"/>
  <c r="AD9" i="21" s="1"/>
  <c r="AE9" i="21" s="1"/>
  <c r="Z19" i="21"/>
  <c r="Z27" i="21"/>
  <c r="AD27" i="21" s="1"/>
  <c r="AE27" i="21" s="1"/>
  <c r="Z54" i="21"/>
  <c r="AD54" i="21" s="1"/>
  <c r="AE54" i="21" s="1"/>
  <c r="Z31" i="21"/>
  <c r="Z34" i="21"/>
  <c r="Z42" i="21"/>
  <c r="Z25" i="21"/>
  <c r="AD25" i="21" s="1"/>
  <c r="AE25" i="21" s="1"/>
  <c r="Z57" i="21"/>
  <c r="Z52" i="21"/>
  <c r="Z37" i="21"/>
  <c r="AD37" i="21" s="1"/>
  <c r="AE37" i="21" s="1"/>
  <c r="Z43" i="21"/>
  <c r="AD43" i="21" s="1"/>
  <c r="AE43" i="21" s="1"/>
  <c r="Z73" i="21"/>
  <c r="Z66" i="21"/>
  <c r="AD66" i="21" s="1"/>
  <c r="AE66" i="21" s="1"/>
  <c r="Z55" i="21"/>
  <c r="AD55" i="21" s="1"/>
  <c r="AE55" i="21" s="1"/>
  <c r="Z76" i="21"/>
  <c r="Z78" i="21"/>
  <c r="AD78" i="21" s="1"/>
  <c r="AE78" i="21" s="1"/>
  <c r="Z79" i="21"/>
  <c r="AD79" i="21" s="1"/>
  <c r="AE79" i="21" s="1"/>
  <c r="Z85" i="21"/>
  <c r="Z84" i="21"/>
  <c r="AD84" i="21" s="1"/>
  <c r="AE84" i="21" s="1"/>
  <c r="Z13" i="21"/>
  <c r="Z14" i="21"/>
  <c r="AD14" i="21" s="1"/>
  <c r="AE14" i="21" s="1"/>
  <c r="Z21" i="21"/>
  <c r="AD21" i="21" s="1"/>
  <c r="AE21" i="21" s="1"/>
  <c r="Z20" i="21"/>
  <c r="AD20" i="21" s="1"/>
  <c r="AE20" i="21" s="1"/>
  <c r="Z8" i="21"/>
  <c r="Z28" i="21"/>
  <c r="Z80" i="21"/>
  <c r="AD80" i="21" s="1"/>
  <c r="AE80" i="21" s="1"/>
  <c r="Z5" i="21"/>
  <c r="AC93" i="21"/>
  <c r="AB5" i="21"/>
  <c r="AD8" i="21" l="1"/>
  <c r="AE8" i="21" s="1"/>
  <c r="AD24" i="21"/>
  <c r="AE24" i="21" s="1"/>
  <c r="AD89" i="21"/>
  <c r="AE89" i="21" s="1"/>
  <c r="AD39" i="21"/>
  <c r="AE39" i="21" s="1"/>
  <c r="AD47" i="21"/>
  <c r="AE47" i="21" s="1"/>
  <c r="AD59" i="21"/>
  <c r="AE59" i="21" s="1"/>
  <c r="AD86" i="21"/>
  <c r="AE86" i="21" s="1"/>
  <c r="AD76" i="21"/>
  <c r="AE76" i="21" s="1"/>
  <c r="AD30" i="21"/>
  <c r="AE30" i="21" s="1"/>
  <c r="AD18" i="21"/>
  <c r="AE18" i="21" s="1"/>
  <c r="AD6" i="21"/>
  <c r="AE6" i="21" s="1"/>
  <c r="AD72" i="21"/>
  <c r="AE72" i="21" s="1"/>
  <c r="AD35" i="21"/>
  <c r="AE35" i="21" s="1"/>
  <c r="AD12" i="21"/>
  <c r="AE12" i="21" s="1"/>
  <c r="AD42" i="21"/>
  <c r="AE42" i="21" s="1"/>
  <c r="AD44" i="21"/>
  <c r="AE44" i="21" s="1"/>
  <c r="AD75" i="21"/>
  <c r="AE75" i="21" s="1"/>
  <c r="AD53" i="21"/>
  <c r="AE53" i="21" s="1"/>
  <c r="AD28" i="21"/>
  <c r="AE28" i="21" s="1"/>
  <c r="AD52" i="21"/>
  <c r="AE52" i="21" s="1"/>
  <c r="AD19" i="21"/>
  <c r="AE19" i="21" s="1"/>
  <c r="AD38" i="21"/>
  <c r="AE38" i="21" s="1"/>
  <c r="AD11" i="21"/>
  <c r="AE11" i="21" s="1"/>
  <c r="AD68" i="21"/>
  <c r="AE68" i="21" s="1"/>
  <c r="AD26" i="21"/>
  <c r="AE26" i="21" s="1"/>
  <c r="AD61" i="21"/>
  <c r="AE61" i="21" s="1"/>
  <c r="AD73" i="21"/>
  <c r="AE73" i="21" s="1"/>
  <c r="AD57" i="21"/>
  <c r="AE57" i="21" s="1"/>
  <c r="AD31" i="21"/>
  <c r="AE31" i="21" s="1"/>
  <c r="AD60" i="21"/>
  <c r="AE60" i="21" s="1"/>
  <c r="AD41" i="21"/>
  <c r="AE41" i="21" s="1"/>
  <c r="AD33" i="21"/>
  <c r="AE33" i="21" s="1"/>
  <c r="AD29" i="21"/>
  <c r="AE29" i="21" s="1"/>
  <c r="AD63" i="21"/>
  <c r="AE63" i="21" s="1"/>
  <c r="AD88" i="21"/>
  <c r="AE88" i="21" s="1"/>
  <c r="AD85" i="21"/>
  <c r="AE85" i="21" s="1"/>
  <c r="AD10" i="21"/>
  <c r="AE10" i="21" s="1"/>
  <c r="AD64" i="21"/>
  <c r="AE64" i="21" s="1"/>
  <c r="AD58" i="21"/>
  <c r="AE58" i="21" s="1"/>
  <c r="AD70" i="21"/>
  <c r="AE70" i="21" s="1"/>
  <c r="AB93" i="21"/>
  <c r="Z93" i="21"/>
  <c r="AD5" i="21"/>
  <c r="AD34" i="21"/>
  <c r="AE34" i="21" s="1"/>
  <c r="AD40" i="21"/>
  <c r="AE40" i="21" s="1"/>
  <c r="AD32" i="21"/>
  <c r="AE32" i="21" s="1"/>
  <c r="AD46" i="21"/>
  <c r="AE46" i="21" s="1"/>
  <c r="AD77" i="21"/>
  <c r="AE77" i="21" s="1"/>
  <c r="AD13" i="21"/>
  <c r="AE13" i="21" s="1"/>
  <c r="AD67" i="21"/>
  <c r="AE67" i="21" s="1"/>
  <c r="AD49" i="21"/>
  <c r="AE49" i="21" s="1"/>
  <c r="AE5" i="21" l="1"/>
</calcChain>
</file>

<file path=xl/sharedStrings.xml><?xml version="1.0" encoding="utf-8"?>
<sst xmlns="http://schemas.openxmlformats.org/spreadsheetml/2006/main" count="2162" uniqueCount="204">
  <si>
    <t>Алтайский край</t>
  </si>
  <si>
    <t>Амурская область</t>
  </si>
  <si>
    <t>Архангельская область (без автономного округа)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</si>
  <si>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</si>
  <si>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</si>
  <si>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</si>
  <si>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</si>
  <si>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</si>
  <si>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</si>
  <si>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</si>
  <si>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</si>
  <si>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</si>
  <si>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</si>
  <si>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</si>
  <si>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-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</si>
  <si>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</si>
  <si>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</si>
  <si>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</si>
  <si>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</si>
  <si>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</si>
  <si>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</si>
  <si>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</si>
  <si>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</si>
  <si>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</si>
  <si>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</si>
  <si>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</si>
  <si>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</si>
  <si>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</si>
  <si>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</si>
  <si>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</si>
  <si>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</si>
  <si>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</si>
  <si>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</si>
  <si>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</si>
  <si>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</si>
  <si>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 (Архангельская область)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</si>
  <si>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</si>
  <si>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</si>
  <si>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</si>
  <si>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</si>
  <si>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</si>
  <si>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</si>
  <si>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</si>
  <si>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</si>
  <si>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</si>
  <si>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</si>
  <si>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</si>
  <si>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</si>
  <si>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</si>
  <si>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</si>
  <si>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</si>
  <si>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</si>
  <si>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</si>
  <si>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</si>
  <si>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</si>
  <si>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</si>
  <si>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</si>
  <si>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Ростовская область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</si>
  <si>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</si>
  <si>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</si>
  <si>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</si>
  <si>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</si>
  <si>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</si>
  <si>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</si>
  <si>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</si>
  <si>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</si>
  <si>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</si>
  <si>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</si>
  <si>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</si>
  <si>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</si>
  <si>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</si>
  <si>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</si>
  <si>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</si>
  <si>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</si>
  <si>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</si>
  <si>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(без автономных округов)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</si>
  <si>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</si>
  <si>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</si>
  <si>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</si>
  <si>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</si>
  <si>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</si>
  <si>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</si>
  <si>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Республика Саха (Якутия)</t>
  </si>
  <si>
    <t>Хабаровский край</t>
  </si>
  <si>
    <t>Сахалинская область</t>
  </si>
  <si>
    <t>Чукотский автономный округ</t>
  </si>
  <si>
    <t>Регион</t>
  </si>
  <si>
    <t>Выявлено на 100К</t>
  </si>
  <si>
    <t>Кровные родители, лишенные прав в текущем году (чел.)</t>
  </si>
  <si>
    <t>Кровные родители, восстановленные в правах в тек.году (чел.)</t>
  </si>
  <si>
    <t>Приемные семьи, поставленные на учет за год (семьи)</t>
  </si>
  <si>
    <t>Устроено в семьи из выявленных за год (чел.)</t>
  </si>
  <si>
    <t>Выявлено сирот за год (чел.)</t>
  </si>
  <si>
    <t>Детей 0-17 (чел.)</t>
  </si>
  <si>
    <t>Удельные</t>
  </si>
  <si>
    <t>A</t>
  </si>
  <si>
    <t>B</t>
  </si>
  <si>
    <t>C</t>
  </si>
  <si>
    <t>D</t>
  </si>
  <si>
    <t>E</t>
  </si>
  <si>
    <t>Оценка масштаба 2017</t>
  </si>
  <si>
    <t>Оценка масштаба 2016</t>
  </si>
  <si>
    <t>Оценка масштаба 2015</t>
  </si>
  <si>
    <t>Оценка масштаба 2014</t>
  </si>
  <si>
    <t>Величина прожиточного минимума (р.)</t>
  </si>
  <si>
    <t>Демография</t>
  </si>
  <si>
    <t>Расходы на Охрану семьи и детства (тыс.р.)</t>
  </si>
  <si>
    <t>Средний размер регулярной выплаты сиротам (р.)</t>
  </si>
  <si>
    <t>Средний размер единоразовой выплаты сиротам (р.)</t>
  </si>
  <si>
    <t>Организации в помощь (шт.)</t>
  </si>
  <si>
    <t>Организации по выявлению и учету (шт.)</t>
  </si>
  <si>
    <t>Масштаб - Натуральные числа</t>
  </si>
  <si>
    <t>Всего сирот (чел.)</t>
  </si>
  <si>
    <t>Расходы на релевантные категории граждан (тыс.р.)</t>
  </si>
  <si>
    <t>Удельно</t>
  </si>
  <si>
    <t>Расходы на Охрану семьи и детства/дети (р.)</t>
  </si>
  <si>
    <t>Расходы на релевантные категории граждан/дети (р.)</t>
  </si>
  <si>
    <t>Вторичных сирот (чел.)</t>
  </si>
  <si>
    <t>(-)</t>
  </si>
  <si>
    <t>(+)</t>
  </si>
  <si>
    <t>Финансы</t>
  </si>
  <si>
    <t>Другие ресурсы</t>
  </si>
  <si>
    <t>Доля сирот, обеспеченных жильем в течение года (%)</t>
  </si>
  <si>
    <t>Ср. размер регулярной выплаты сиротам/ прож.минимум (раз)</t>
  </si>
  <si>
    <t>Ср. размер единоразовой выплаты сиротам/прож.минимум (раз)</t>
  </si>
  <si>
    <t>Гос. специалисты (чел.)</t>
  </si>
  <si>
    <t>Всего на 100К</t>
  </si>
  <si>
    <t>Трансформированные (S=)</t>
  </si>
  <si>
    <t>Нормированные (W=)</t>
  </si>
  <si>
    <t>f1</t>
  </si>
  <si>
    <t>f2</t>
  </si>
  <si>
    <t>f3</t>
  </si>
  <si>
    <t>f4</t>
  </si>
  <si>
    <t>f5</t>
  </si>
  <si>
    <t>Субъект</t>
  </si>
  <si>
    <t>ФО</t>
  </si>
  <si>
    <t>Нуждаются в устройстве в семьи (чел.)</t>
  </si>
  <si>
    <t>Повторных сирот (чел.)</t>
  </si>
  <si>
    <t>Нуждаются в устройстве в семьи (на 100К)</t>
  </si>
  <si>
    <t>Темп устройства (%)</t>
  </si>
  <si>
    <t>Готовность принимать детей в семьи (семей на "оборот сирот" за год, на 100 чел)</t>
  </si>
  <si>
    <t>Повторные (вторичные) сироты (на 100К)</t>
  </si>
  <si>
    <t>Восстановление кровных семей (на 100 чел. лишенных)</t>
  </si>
  <si>
    <t>&gt;&lt; (1-)</t>
  </si>
  <si>
    <t>&gt;&gt;</t>
  </si>
  <si>
    <t>Final Score (&gt;&gt;)</t>
  </si>
  <si>
    <t xml:space="preserve">СФО </t>
  </si>
  <si>
    <t xml:space="preserve">ДФО </t>
  </si>
  <si>
    <t>СЗФО</t>
  </si>
  <si>
    <t xml:space="preserve">ЮФО </t>
  </si>
  <si>
    <t xml:space="preserve">ЦФО </t>
  </si>
  <si>
    <t>СКФО</t>
  </si>
  <si>
    <t xml:space="preserve">ПФО </t>
  </si>
  <si>
    <t xml:space="preserve">УФО </t>
  </si>
  <si>
    <t>с поправкой на долю тех, кто возьмет в семью</t>
  </si>
  <si>
    <t>Среднее</t>
  </si>
  <si>
    <t>Вес</t>
  </si>
  <si>
    <t>Макс</t>
  </si>
  <si>
    <t>Мин</t>
  </si>
  <si>
    <t>СрОткл</t>
  </si>
  <si>
    <t xml:space="preserve">1 ЦФО </t>
  </si>
  <si>
    <t>2 СЗФО</t>
  </si>
  <si>
    <t xml:space="preserve">3 ЮФО </t>
  </si>
  <si>
    <t>4 СКФО</t>
  </si>
  <si>
    <t xml:space="preserve">5 ПФО </t>
  </si>
  <si>
    <t xml:space="preserve">6 УФО </t>
  </si>
  <si>
    <t xml:space="preserve">7 СФО </t>
  </si>
  <si>
    <t xml:space="preserve">8 ДФО </t>
  </si>
  <si>
    <t>Код региона</t>
  </si>
  <si>
    <t>Рейтинг 2017</t>
  </si>
  <si>
    <t>Рейтинг 2016</t>
  </si>
  <si>
    <t>Рейтинг 2015</t>
  </si>
  <si>
    <t>Рейтинг 2014</t>
  </si>
  <si>
    <t>fedstat.ru</t>
  </si>
  <si>
    <t>gks.ru</t>
  </si>
  <si>
    <t>минобразование.рф</t>
  </si>
  <si>
    <t>roskazna.ru</t>
  </si>
  <si>
    <t>Источники:</t>
  </si>
  <si>
    <t>Показатель "Всего детей в возрасте до 18 лет, оставшихся без попечения родителей, выявлено  и учтено на конец отчетного года". Источник: данные статистического наблюдения по форме 103-РИК (Минобрнауки.рф)</t>
  </si>
  <si>
    <t>Показатель "Численность детей в возрасте до 18 лет, состоящих на учете в региональном банке данных о детях, оставшихся без попечения родителей, на конец отчетного года". Источник: данные статистического наблюдения по форме 103-РИК (Минобрнауки.рф)</t>
  </si>
  <si>
    <t>Величина прожиточного минимума, Всё население - среднее за 4 квартала. Источник: fedstat.ru</t>
  </si>
  <si>
    <t>Численность постоянного населения на 1 января, в возрасте 0-17 лет. Источник: fedstat.ru. За 2014 г. по Республике Крым и Севастополю - данные переписи (октябрь 2014)</t>
  </si>
  <si>
    <t>Показатель рассчитан как сумма следующих исходных показателей: "Численность детей в возрасте до 18 лет, оставшихся без попечения родителей, находящихся на воспитании в семьях" + "Численность детей в возрасте до 18 лет, оставшихся без попечения родителей, находящихся под надзором в организациях для детей-сирот и детей, оставшихся без попечения родителей" + "Численность детей в возрасте до 18 лет, оставшихся без попечения родителей, в отношении которых исполнение обязанностей опекуна или попечителя возложено на органы опеки и попечительства". Источник: данные статистического наблюдения по форме 103-РИК.</t>
  </si>
  <si>
    <t>Показатель рассчитан как сумма следующих исходных показателей: "Численность детей, выявлено и учтено на конец отчетного года: устроены под предварительную опеку (попечительство): находятся под предварительной опекой на конец отчетного года" + "Численность детей в возрасте до 18 лет, оставшихся без попечения родителей, выявлено и учтено на конец отчетного года: устроены под опеку (попечительство)" + "Численность детей в возрасте до 18 лет, оставшихся без попечения родителей, выявлено и учтено на конец отчетного года: устроены на усыновление (удочерение)" + "Численность детей в возрасте до 18 лет, оставшихся без попечения родителей, выявлено и учтено на конец отчетного года: возвращены родителям" . Источник: данные статистического наблюдения по форме 103-РИК (Минобрнауки.рф)</t>
  </si>
  <si>
    <t>Показатель рассчитан как сумма следующих исходных показателей: "Поставлено на учет семей, желающих принять ребенка на воспитание в семью, за отчетный год: в органах опеки и попечительства, всего – Опекуны (попечители), всего" + "Поставлено на учет семей, желающих принять ребенка на воспитание в семью, за отчетный год: в органах опеки и попечительства, всего – Усыновители, всего" + "Поставлено на учет семей, желающих принять ребенка на воспитание в семью, за отчетный год: в региональном банке данных о детях, всего – Опекуны (попечители), всего"  + "Поставлено на учет семей, желающих принять ребенка на воспитание в семью, за отчетный год: в региональном банке данных о детях, всего – Усыновители, всего". Источник: данные статистического наблюдения по форме 103-РИК (Минобрнауки.рф)</t>
  </si>
  <si>
    <t>Показатель рассчитан как сумма следующих исходных показателей: "Снято с учета детей, находящихся на воспитании в семьях, за отчетный период: отменено решений о передаче ребенка на воспитание в семью – Опекаемые (подопечные), всего" + "Снято с учета детей, находящихся на воспитании в семьях, за отчетный период: отменено решений о передаче ребенка на воспитание в семью – Усыновленные (кроме усыновленных отчимами и мачехами), всего". Источник: данные статистического наблюдения по форме 103-РИК (Минобрнауки.рф)</t>
  </si>
  <si>
    <t>Показатель рассчитан как сумма следующих исходных показателей: "Численность родителей, восстановленных в родительских правах, всего за отчетный период" + "Численность родителей, в отношении которых отменено ограничение родительских прав, всего за отчетный период". Источник: данные статистического наблюдения по форме 103-РИК (Минобрнауки.рф)</t>
  </si>
  <si>
    <t>Показатель рассчитан как сумма следующих исходных показателей: "Численность родителей, ограниченных в родительских правах, всего за отчетный период" + "Численность родителей, лишенных родительских прав, всего за отчетный период". Источник: данные статистического наблюдения по форме 103-РИК (Минобрнауки.рф)</t>
  </si>
  <si>
    <t>Показатель:  "Общая численность специалистов по охране детства". Источник: данные статистического наблюдения по форме 103-РИК (Минобрнауки.рф)</t>
  </si>
  <si>
    <t>Показатель: "Количество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422". Источник: данные статистического наблюдения по форме 103-РИК (Минобрнауки.рф)</t>
  </si>
  <si>
    <t>Показатель: "Число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обслуживании". Источник: данные статистического наблюдения по форме 103-РИК.</t>
  </si>
  <si>
    <t>Расходы консолидированного бюджета субъекта Российской Федерации на Охрану семьи и детства (не включая г. Байконур). Источник: roskazna.ru</t>
  </si>
  <si>
    <t>Средний размер регулярной денежной выплаты, рублей  в месяц на одного получателя: Дети-сироты и дети, оставшиеся без попечения родителей. Источник: Стат.бюллетень "Реализация мер социальной поддержки отдельных категорий граждан" (Росстат)</t>
  </si>
  <si>
    <t>Средний размер единовременной денежной выплаты, рублей  в месяц на одного получателя: Дети-сироты и дети, оставшиеся без попечения родителей. Источник: Стат.бюллетень "Реализация мер социальной поддержки отдельных категорий граждан" (Росстат)</t>
  </si>
  <si>
    <t>Расходы консолидированного бюджета субъекта Российской Федерации на реализацию мер социальной поддержки граждан: Дети-сироты и дети, оставшиеся без попечения родителей, Дети-инвалиды, Семьи с детьми, молодые семьи, Дети из отдельных категорий семей. Источник: https://fedstat.ru/indicator/37684</t>
  </si>
  <si>
    <t>Расчетный показатель: "Численность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всего" / "Численность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старше, на начало отчетного года: в возрасте от 23 лет и старше"*100. Источник: данные статистического наблюдения по форме 103-РИК (Минобрнауки.рф)</t>
  </si>
  <si>
    <t>Нуждаются в устройстве в семьи на конец года (чел.)</t>
  </si>
  <si>
    <t>Поставлено на учет семей, готовых взять детей, за год (семьи)</t>
  </si>
  <si>
    <t>Отменено решений о передаче в семью (чел.)</t>
  </si>
  <si>
    <t>Устройство детей в семьи (%)</t>
  </si>
  <si>
    <t>Нуждаются в устройстве в семьи (на 100тыс всех детей 0-17 лет)</t>
  </si>
  <si>
    <t>Готовность принимать детей в семьи (семей на "движение сирот" за год, на 100 чел.)</t>
  </si>
  <si>
    <t>Отмены решений о передаче в семью (на 100тыс всех детей)</t>
  </si>
  <si>
    <t>Возвращение в кровные семьи (на 100 чел. лишенных)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</si>
</sst>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#,##0.000"/>
    <numFmt numFmtId="166" formatCode="0.000"/>
  </numFmts>
  <fonts count="1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FF0000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B050"/>
      <name val="Calibri Light"/>
      <family val="2"/>
      <charset val="204"/>
      <scheme val="major"/>
    </font>
    <font>
      <b/>
      <sz val="10"/>
      <color rgb="FF0070C0"/>
      <name val="Calibri Light"/>
      <family val="2"/>
      <charset val="204"/>
      <scheme val="major"/>
    </font>
    <font>
      <sz val="10"/>
      <color rgb="FF0070C0"/>
      <name val="Calibri Light"/>
      <family val="2"/>
      <charset val="204"/>
      <scheme val="major"/>
    </font>
    <font>
      <b/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theme="7" tint="0.59999389629810485"/>
        <bgColor rgb="FFC9DAF8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7" tint="0.59999389629810485"/>
        <bgColor rgb="FFFFF2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1"/>
    <xf numFmtId="0" fontId="1" fillId="0" borderId="1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4" fillId="0" borderId="1" xfId="1" applyFont="1" applyAlignment="1"/>
    <xf numFmtId="0" fontId="5" fillId="0" borderId="1" xfId="1" applyFont="1" applyAlignment="1"/>
    <xf numFmtId="0" fontId="5" fillId="4" borderId="1" xfId="1" applyFont="1" applyFill="1" applyAlignment="1"/>
    <xf numFmtId="0" fontId="4" fillId="6" borderId="1" xfId="1" applyFont="1" applyFill="1" applyAlignment="1"/>
    <xf numFmtId="0" fontId="5" fillId="6" borderId="1" xfId="1" applyFont="1" applyFill="1" applyAlignment="1"/>
    <xf numFmtId="0" fontId="4" fillId="3" borderId="1" xfId="1" applyFont="1" applyFill="1" applyAlignment="1"/>
    <xf numFmtId="0" fontId="6" fillId="3" borderId="1" xfId="1" applyFont="1" applyFill="1" applyAlignment="1">
      <alignment horizontal="center"/>
    </xf>
    <xf numFmtId="0" fontId="5" fillId="7" borderId="1" xfId="1" applyFont="1" applyFill="1" applyAlignment="1"/>
    <xf numFmtId="0" fontId="7" fillId="3" borderId="1" xfId="1" applyFont="1" applyFill="1" applyAlignment="1">
      <alignment wrapText="1"/>
    </xf>
    <xf numFmtId="0" fontId="5" fillId="4" borderId="1" xfId="1" applyFont="1" applyFill="1" applyAlignment="1">
      <alignment horizontal="right"/>
    </xf>
    <xf numFmtId="9" fontId="4" fillId="6" borderId="1" xfId="3" applyFont="1" applyFill="1" applyBorder="1" applyAlignment="1"/>
    <xf numFmtId="9" fontId="4" fillId="6" borderId="1" xfId="1" applyNumberFormat="1" applyFont="1" applyFill="1" applyAlignment="1"/>
    <xf numFmtId="9" fontId="6" fillId="3" borderId="1" xfId="3" applyFont="1" applyFill="1" applyBorder="1" applyAlignment="1">
      <alignment horizontal="center"/>
    </xf>
    <xf numFmtId="0" fontId="8" fillId="0" borderId="1" xfId="1" applyFont="1" applyAlignment="1"/>
    <xf numFmtId="3" fontId="8" fillId="0" borderId="1" xfId="1" applyNumberFormat="1" applyFont="1" applyAlignment="1">
      <alignment horizontal="right"/>
    </xf>
    <xf numFmtId="3" fontId="7" fillId="0" borderId="1" xfId="1" applyNumberFormat="1" applyFont="1"/>
    <xf numFmtId="0" fontId="8" fillId="0" borderId="1" xfId="1" applyFont="1" applyFill="1" applyAlignment="1"/>
    <xf numFmtId="3" fontId="8" fillId="0" borderId="1" xfId="1" applyNumberFormat="1" applyFont="1" applyFill="1" applyAlignment="1">
      <alignment horizontal="right"/>
    </xf>
    <xf numFmtId="3" fontId="7" fillId="0" borderId="1" xfId="1" applyNumberFormat="1" applyFont="1" applyFill="1"/>
    <xf numFmtId="0" fontId="7" fillId="0" borderId="1" xfId="1" applyFont="1"/>
    <xf numFmtId="0" fontId="7" fillId="0" borderId="1" xfId="1" applyFont="1" applyAlignment="1"/>
    <xf numFmtId="164" fontId="8" fillId="0" borderId="1" xfId="1" applyNumberFormat="1" applyFont="1" applyAlignment="1">
      <alignment horizontal="right"/>
    </xf>
    <xf numFmtId="1" fontId="8" fillId="0" borderId="1" xfId="1" applyNumberFormat="1" applyFont="1" applyAlignment="1">
      <alignment horizontal="right"/>
    </xf>
    <xf numFmtId="164" fontId="8" fillId="2" borderId="1" xfId="1" applyNumberFormat="1" applyFont="1" applyFill="1" applyAlignment="1">
      <alignment horizontal="right"/>
    </xf>
    <xf numFmtId="1" fontId="8" fillId="2" borderId="1" xfId="1" applyNumberFormat="1" applyFont="1" applyFill="1" applyAlignment="1">
      <alignment horizontal="right"/>
    </xf>
    <xf numFmtId="1" fontId="8" fillId="0" borderId="1" xfId="1" applyNumberFormat="1" applyFont="1" applyFill="1" applyAlignment="1">
      <alignment horizontal="right"/>
    </xf>
    <xf numFmtId="0" fontId="9" fillId="0" borderId="1" xfId="1" applyFont="1" applyBorder="1"/>
    <xf numFmtId="0" fontId="9" fillId="9" borderId="1" xfId="1" applyFont="1" applyFill="1" applyBorder="1" applyAlignment="1">
      <alignment wrapText="1"/>
    </xf>
    <xf numFmtId="0" fontId="9" fillId="10" borderId="1" xfId="1" applyFont="1" applyFill="1" applyBorder="1"/>
    <xf numFmtId="0" fontId="9" fillId="3" borderId="1" xfId="1" applyFont="1" applyFill="1" applyBorder="1"/>
    <xf numFmtId="0" fontId="10" fillId="3" borderId="1" xfId="1" applyFont="1" applyFill="1" applyBorder="1"/>
    <xf numFmtId="0" fontId="9" fillId="11" borderId="1" xfId="1" applyFont="1" applyFill="1" applyBorder="1"/>
    <xf numFmtId="0" fontId="10" fillId="11" borderId="1" xfId="1" applyFont="1" applyFill="1" applyBorder="1"/>
    <xf numFmtId="0" fontId="9" fillId="12" borderId="1" xfId="1" applyFont="1" applyFill="1" applyBorder="1"/>
    <xf numFmtId="0" fontId="10" fillId="12" borderId="1" xfId="1" applyFont="1" applyFill="1" applyBorder="1"/>
    <xf numFmtId="0" fontId="10" fillId="0" borderId="1" xfId="1" applyFont="1" applyBorder="1"/>
    <xf numFmtId="0" fontId="11" fillId="0" borderId="1" xfId="1" applyFont="1" applyBorder="1" applyAlignment="1"/>
    <xf numFmtId="0" fontId="11" fillId="9" borderId="1" xfId="1" applyFont="1" applyFill="1" applyBorder="1" applyAlignment="1">
      <alignment wrapText="1"/>
    </xf>
    <xf numFmtId="0" fontId="12" fillId="9" borderId="1" xfId="1" applyFont="1" applyFill="1" applyBorder="1"/>
    <xf numFmtId="0" fontId="13" fillId="7" borderId="1" xfId="1" applyFont="1" applyFill="1" applyBorder="1"/>
    <xf numFmtId="2" fontId="13" fillId="13" borderId="1" xfId="1" applyNumberFormat="1" applyFont="1" applyFill="1" applyBorder="1"/>
    <xf numFmtId="0" fontId="9" fillId="0" borderId="1" xfId="1" applyFont="1" applyFill="1" applyBorder="1" applyAlignment="1">
      <alignment wrapText="1"/>
    </xf>
    <xf numFmtId="0" fontId="10" fillId="14" borderId="1" xfId="1" applyFont="1" applyFill="1" applyBorder="1" applyAlignment="1">
      <alignment wrapText="1"/>
    </xf>
    <xf numFmtId="0" fontId="9" fillId="10" borderId="1" xfId="1" applyFont="1" applyFill="1" applyBorder="1" applyAlignment="1">
      <alignment wrapText="1"/>
    </xf>
    <xf numFmtId="0" fontId="10" fillId="3" borderId="1" xfId="1" applyFont="1" applyFill="1" applyBorder="1" applyAlignment="1">
      <alignment wrapText="1"/>
    </xf>
    <xf numFmtId="0" fontId="10" fillId="15" borderId="1" xfId="1" applyFont="1" applyFill="1" applyBorder="1" applyAlignment="1">
      <alignment wrapText="1"/>
    </xf>
    <xf numFmtId="0" fontId="13" fillId="12" borderId="1" xfId="1" applyFont="1" applyFill="1" applyBorder="1" applyAlignment="1">
      <alignment wrapText="1"/>
    </xf>
    <xf numFmtId="0" fontId="11" fillId="0" borderId="1" xfId="1" applyFont="1" applyBorder="1"/>
    <xf numFmtId="0" fontId="11" fillId="0" borderId="1" xfId="1" applyFont="1" applyFill="1" applyBorder="1" applyAlignment="1"/>
    <xf numFmtId="1" fontId="11" fillId="0" borderId="1" xfId="1" applyNumberFormat="1" applyFont="1" applyBorder="1" applyAlignment="1">
      <alignment horizontal="right"/>
    </xf>
    <xf numFmtId="1" fontId="12" fillId="0" borderId="1" xfId="1" applyNumberFormat="1" applyFont="1" applyBorder="1"/>
    <xf numFmtId="2" fontId="11" fillId="0" borderId="1" xfId="1" applyNumberFormat="1" applyFont="1" applyBorder="1" applyAlignment="1">
      <alignment horizontal="right"/>
    </xf>
    <xf numFmtId="164" fontId="12" fillId="0" borderId="1" xfId="1" applyNumberFormat="1" applyFont="1" applyBorder="1"/>
    <xf numFmtId="2" fontId="12" fillId="0" borderId="1" xfId="1" applyNumberFormat="1" applyFont="1" applyBorder="1"/>
    <xf numFmtId="3" fontId="14" fillId="0" borderId="1" xfId="1" applyNumberFormat="1" applyFont="1" applyFill="1" applyBorder="1" applyAlignment="1">
      <alignment horizontal="right"/>
    </xf>
    <xf numFmtId="3" fontId="11" fillId="0" borderId="1" xfId="1" applyNumberFormat="1" applyFont="1" applyBorder="1" applyAlignment="1">
      <alignment horizontal="right"/>
    </xf>
    <xf numFmtId="1" fontId="15" fillId="0" borderId="1" xfId="1" applyNumberFormat="1" applyFont="1" applyBorder="1" applyAlignment="1">
      <alignment horizontal="right"/>
    </xf>
    <xf numFmtId="1" fontId="13" fillId="16" borderId="1" xfId="1" applyNumberFormat="1" applyFont="1" applyFill="1" applyBorder="1"/>
    <xf numFmtId="1" fontId="13" fillId="16" borderId="1" xfId="1" applyNumberFormat="1" applyFont="1" applyFill="1" applyBorder="1" applyAlignment="1">
      <alignment horizontal="right"/>
    </xf>
    <xf numFmtId="1" fontId="12" fillId="0" borderId="1" xfId="1" applyNumberFormat="1" applyFont="1" applyBorder="1" applyAlignment="1">
      <alignment horizontal="right"/>
    </xf>
    <xf numFmtId="1" fontId="10" fillId="0" borderId="1" xfId="1" applyNumberFormat="1" applyFont="1" applyFill="1" applyBorder="1"/>
    <xf numFmtId="1" fontId="12" fillId="0" borderId="1" xfId="1" applyNumberFormat="1" applyFont="1" applyFill="1" applyBorder="1"/>
    <xf numFmtId="2" fontId="12" fillId="0" borderId="1" xfId="1" applyNumberFormat="1" applyFont="1" applyFill="1" applyBorder="1"/>
    <xf numFmtId="0" fontId="13" fillId="0" borderId="1" xfId="1" applyFont="1" applyBorder="1"/>
    <xf numFmtId="0" fontId="12" fillId="0" borderId="1" xfId="1" applyFont="1" applyFill="1" applyBorder="1"/>
    <xf numFmtId="3" fontId="13" fillId="0" borderId="1" xfId="1" applyNumberFormat="1" applyFont="1" applyBorder="1"/>
    <xf numFmtId="164" fontId="13" fillId="0" borderId="1" xfId="1" applyNumberFormat="1" applyFont="1" applyBorder="1"/>
    <xf numFmtId="2" fontId="13" fillId="0" borderId="1" xfId="1" applyNumberFormat="1" applyFont="1" applyBorder="1"/>
    <xf numFmtId="0" fontId="10" fillId="0" borderId="1" xfId="1" applyFont="1" applyFill="1" applyBorder="1" applyAlignment="1">
      <alignment wrapText="1"/>
    </xf>
    <xf numFmtId="0" fontId="12" fillId="0" borderId="1" xfId="1" applyFont="1" applyBorder="1"/>
    <xf numFmtId="3" fontId="5" fillId="0" borderId="1" xfId="1" applyNumberFormat="1" applyFont="1"/>
    <xf numFmtId="0" fontId="4" fillId="0" borderId="1" xfId="1" applyFont="1" applyFill="1" applyBorder="1" applyAlignment="1">
      <alignment wrapText="1"/>
    </xf>
    <xf numFmtId="0" fontId="8" fillId="0" borderId="1" xfId="1" applyFont="1" applyFill="1" applyBorder="1" applyAlignment="1"/>
    <xf numFmtId="0" fontId="8" fillId="7" borderId="1" xfId="1" applyFont="1" applyFill="1" applyAlignment="1"/>
    <xf numFmtId="0" fontId="4" fillId="8" borderId="1" xfId="1" applyFont="1" applyFill="1" applyAlignment="1"/>
    <xf numFmtId="0" fontId="8" fillId="8" borderId="1" xfId="1" applyFont="1" applyFill="1" applyAlignment="1"/>
    <xf numFmtId="0" fontId="4" fillId="0" borderId="1" xfId="1" applyFont="1" applyFill="1" applyAlignment="1">
      <alignment wrapText="1"/>
    </xf>
    <xf numFmtId="0" fontId="5" fillId="0" borderId="1" xfId="1" applyFont="1" applyFill="1" applyAlignment="1">
      <alignment wrapText="1"/>
    </xf>
    <xf numFmtId="0" fontId="7" fillId="4" borderId="1" xfId="1" applyFont="1" applyFill="1" applyAlignment="1">
      <alignment wrapText="1"/>
    </xf>
    <xf numFmtId="0" fontId="7" fillId="5" borderId="1" xfId="1" applyFont="1" applyFill="1" applyAlignment="1">
      <alignment wrapText="1"/>
    </xf>
    <xf numFmtId="0" fontId="8" fillId="5" borderId="1" xfId="1" applyFont="1" applyFill="1" applyAlignment="1">
      <alignment wrapText="1"/>
    </xf>
    <xf numFmtId="0" fontId="7" fillId="7" borderId="1" xfId="1" applyFont="1" applyFill="1" applyAlignment="1">
      <alignment wrapText="1"/>
    </xf>
    <xf numFmtId="0" fontId="7" fillId="8" borderId="1" xfId="1" applyFont="1" applyFill="1" applyAlignment="1">
      <alignment wrapText="1"/>
    </xf>
    <xf numFmtId="43" fontId="8" fillId="0" borderId="1" xfId="4" applyFont="1" applyBorder="1" applyAlignment="1"/>
    <xf numFmtId="1" fontId="8" fillId="0" borderId="1" xfId="1" applyNumberFormat="1" applyFont="1" applyAlignment="1"/>
    <xf numFmtId="166" fontId="8" fillId="0" borderId="1" xfId="1" applyNumberFormat="1" applyFont="1" applyFill="1" applyBorder="1" applyAlignment="1"/>
    <xf numFmtId="0" fontId="8" fillId="0" borderId="2" xfId="1" applyFont="1" applyBorder="1" applyAlignment="1"/>
    <xf numFmtId="0" fontId="8" fillId="0" borderId="2" xfId="1" applyFont="1" applyFill="1" applyBorder="1" applyAlignment="1"/>
    <xf numFmtId="3" fontId="8" fillId="0" borderId="2" xfId="1" applyNumberFormat="1" applyFont="1" applyBorder="1" applyAlignment="1">
      <alignment horizontal="right"/>
    </xf>
    <xf numFmtId="3" fontId="8" fillId="0" borderId="3" xfId="1" applyNumberFormat="1" applyFont="1" applyBorder="1" applyAlignment="1">
      <alignment horizontal="right"/>
    </xf>
    <xf numFmtId="0" fontId="8" fillId="0" borderId="4" xfId="1" applyFont="1" applyBorder="1" applyAlignment="1"/>
    <xf numFmtId="0" fontId="8" fillId="0" borderId="1" xfId="1" applyFont="1" applyBorder="1" applyAlignment="1"/>
    <xf numFmtId="3" fontId="8" fillId="0" borderId="1" xfId="1" applyNumberFormat="1" applyFont="1" applyBorder="1" applyAlignment="1">
      <alignment horizontal="right"/>
    </xf>
    <xf numFmtId="3" fontId="8" fillId="0" borderId="5" xfId="1" applyNumberFormat="1" applyFont="1" applyBorder="1" applyAlignment="1">
      <alignment horizontal="right"/>
    </xf>
    <xf numFmtId="0" fontId="8" fillId="0" borderId="6" xfId="1" applyFont="1" applyBorder="1" applyAlignment="1"/>
    <xf numFmtId="0" fontId="8" fillId="0" borderId="6" xfId="1" applyFont="1" applyFill="1" applyBorder="1" applyAlignment="1"/>
    <xf numFmtId="3" fontId="8" fillId="0" borderId="6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3" fontId="6" fillId="2" borderId="1" xfId="1" applyNumberFormat="1" applyFont="1" applyFill="1"/>
    <xf numFmtId="165" fontId="11" fillId="0" borderId="1" xfId="1" applyNumberFormat="1" applyFont="1" applyFill="1" applyBorder="1" applyAlignment="1">
      <alignment horizontal="right"/>
    </xf>
    <xf numFmtId="0" fontId="13" fillId="0" borderId="1" xfId="1" applyFont="1" applyFill="1" applyBorder="1"/>
    <xf numFmtId="2" fontId="13" fillId="0" borderId="1" xfId="1" applyNumberFormat="1" applyFont="1" applyFill="1" applyBorder="1"/>
    <xf numFmtId="0" fontId="11" fillId="0" borderId="1" xfId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/>
    </xf>
    <xf numFmtId="0" fontId="16" fillId="0" borderId="1" xfId="1" applyFont="1" applyFill="1" applyBorder="1"/>
    <xf numFmtId="0" fontId="16" fillId="0" borderId="1" xfId="1" applyFont="1" applyFill="1" applyBorder="1" applyAlignment="1">
      <alignment wrapText="1"/>
    </xf>
    <xf numFmtId="165" fontId="17" fillId="0" borderId="1" xfId="1" applyNumberFormat="1" applyFont="1" applyFill="1" applyBorder="1" applyAlignment="1">
      <alignment horizontal="right"/>
    </xf>
    <xf numFmtId="166" fontId="17" fillId="0" borderId="1" xfId="1" applyNumberFormat="1" applyFont="1" applyBorder="1"/>
    <xf numFmtId="0" fontId="2" fillId="0" borderId="0" xfId="0" applyFont="1" applyAlignment="1"/>
    <xf numFmtId="0" fontId="18" fillId="0" borderId="0" xfId="0" applyFont="1" applyAlignment="1"/>
    <xf numFmtId="164" fontId="11" fillId="0" borderId="1" xfId="1" applyNumberFormat="1" applyFont="1" applyBorder="1" applyAlignment="1">
      <alignment horizontal="right"/>
    </xf>
    <xf numFmtId="1" fontId="13" fillId="0" borderId="1" xfId="1" applyNumberFormat="1" applyFont="1" applyBorder="1" applyAlignment="1">
      <alignment horizontal="right"/>
    </xf>
    <xf numFmtId="0" fontId="8" fillId="0" borderId="4" xfId="1" applyFont="1" applyFill="1" applyBorder="1" applyAlignment="1"/>
  </cellXfs>
  <cellStyles count="5">
    <cellStyle name="Обычный" xfId="0" builtinId="0"/>
    <cellStyle name="Обычный 2" xfId="1"/>
    <cellStyle name="Обычный 3" xfId="2"/>
    <cellStyle name="Процентный" xfId="3" builtinId="5"/>
    <cellStyle name="Финансовый" xfId="4" builtinId="3"/>
  </cellStyles>
  <dxfs count="62">
    <dxf>
      <fill>
        <patternFill>
          <bgColor rgb="FFF38A79"/>
        </patternFill>
      </fill>
    </dxf>
    <dxf>
      <fill>
        <patternFill>
          <bgColor rgb="FFB7E1CD"/>
        </patternFill>
      </fill>
    </dxf>
    <dxf>
      <fill>
        <patternFill>
          <bgColor rgb="FFF38A79"/>
        </patternFill>
      </fill>
    </dxf>
    <dxf>
      <fill>
        <patternFill>
          <bgColor rgb="FFB7E1CD"/>
        </patternFill>
      </fill>
    </dxf>
    <dxf>
      <fill>
        <patternFill patternType="solid">
          <fgColor rgb="FFF38A79"/>
          <bgColor rgb="FFF38A7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8A79"/>
          <bgColor rgb="FFF38A79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A9F2C8"/>
        </patternFill>
      </fill>
    </dxf>
    <dxf>
      <fill>
        <patternFill>
          <bgColor rgb="FF56B8DA"/>
        </patternFill>
      </fill>
    </dxf>
    <dxf>
      <fill>
        <patternFill>
          <bgColor rgb="FF6949AB"/>
        </patternFill>
      </fill>
    </dxf>
    <dxf>
      <fill>
        <patternFill>
          <bgColor rgb="FFA02177"/>
        </patternFill>
      </fill>
    </dxf>
    <dxf>
      <fill>
        <patternFill>
          <bgColor rgb="FFE31E4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A9F2C8"/>
        </patternFill>
      </fill>
    </dxf>
    <dxf>
      <fill>
        <patternFill>
          <bgColor rgb="FF56B8DA"/>
        </patternFill>
      </fill>
    </dxf>
    <dxf>
      <fill>
        <patternFill>
          <bgColor rgb="FF6949AB"/>
        </patternFill>
      </fill>
    </dxf>
    <dxf>
      <fill>
        <patternFill>
          <bgColor rgb="FFA02177"/>
        </patternFill>
      </fill>
    </dxf>
    <dxf>
      <fill>
        <patternFill>
          <bgColor rgb="FFE31E4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A9F2C8"/>
        </patternFill>
      </fill>
    </dxf>
    <dxf>
      <fill>
        <patternFill>
          <bgColor rgb="FF56B8DA"/>
        </patternFill>
      </fill>
    </dxf>
    <dxf>
      <fill>
        <patternFill>
          <bgColor rgb="FF6949AB"/>
        </patternFill>
      </fill>
    </dxf>
    <dxf>
      <fill>
        <patternFill>
          <bgColor rgb="FFA02177"/>
        </patternFill>
      </fill>
    </dxf>
    <dxf>
      <fill>
        <patternFill>
          <bgColor rgb="FFE31E4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A9F2C8"/>
        </patternFill>
      </fill>
    </dxf>
    <dxf>
      <fill>
        <patternFill>
          <bgColor rgb="FF56B8DA"/>
        </patternFill>
      </fill>
    </dxf>
    <dxf>
      <fill>
        <patternFill>
          <bgColor rgb="FF6949AB"/>
        </patternFill>
      </fill>
    </dxf>
    <dxf>
      <fill>
        <patternFill>
          <bgColor rgb="FFA02177"/>
        </patternFill>
      </fill>
    </dxf>
    <dxf>
      <fill>
        <patternFill>
          <bgColor rgb="FFE31E40"/>
        </patternFill>
      </fill>
    </dxf>
    <dxf>
      <fill>
        <patternFill>
          <bgColor rgb="FFA9F2C8"/>
        </patternFill>
      </fill>
    </dxf>
    <dxf>
      <fill>
        <patternFill>
          <bgColor rgb="FF56B8DA"/>
        </patternFill>
      </fill>
    </dxf>
    <dxf>
      <fill>
        <patternFill>
          <bgColor rgb="FF6949AB"/>
        </patternFill>
      </fill>
    </dxf>
    <dxf>
      <fill>
        <patternFill>
          <bgColor rgb="FFA02177"/>
        </patternFill>
      </fill>
    </dxf>
    <dxf>
      <fill>
        <patternFill>
          <bgColor rgb="FFE31E4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9F2C8"/>
      <color rgb="FF56B8DA"/>
      <color rgb="FF6949AB"/>
      <color rgb="FFA02177"/>
      <color rgb="FFE31E40"/>
      <color rgb="FFFF0066"/>
      <color rgb="FF66FF99"/>
      <color rgb="FFCC00FF"/>
      <color rgb="FFF38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K9" sqref="K9"/>
    </sheetView>
  </sheetViews>
  <sheetFormatPr defaultRowHeight="15" x14ac:dyDescent="0.25"/>
  <cols>
    <col min="1" max="1" width="10.85546875" customWidth="1"/>
    <col min="2" max="2" width="37.28515625" customWidth="1"/>
  </cols>
  <sheetData>
    <row r="1" spans="1:7" ht="43.5" customHeight="1" thickBot="1" x14ac:dyDescent="0.3">
      <c r="A1" s="77" t="s">
        <v>168</v>
      </c>
      <c r="B1" s="77" t="s">
        <v>86</v>
      </c>
      <c r="C1" s="72" t="s">
        <v>135</v>
      </c>
      <c r="D1" s="78" t="s">
        <v>100</v>
      </c>
      <c r="E1" s="78" t="s">
        <v>101</v>
      </c>
      <c r="F1" s="78" t="s">
        <v>102</v>
      </c>
      <c r="G1" s="78" t="s">
        <v>103</v>
      </c>
    </row>
    <row r="2" spans="1:7" x14ac:dyDescent="0.25">
      <c r="A2" s="87">
        <v>36</v>
      </c>
      <c r="B2" s="87" t="s">
        <v>9</v>
      </c>
      <c r="C2" s="88" t="s">
        <v>160</v>
      </c>
      <c r="D2" s="89" t="s">
        <v>95</v>
      </c>
      <c r="E2" s="89" t="s">
        <v>95</v>
      </c>
      <c r="F2" s="89" t="s">
        <v>96</v>
      </c>
      <c r="G2" s="90" t="s">
        <v>96</v>
      </c>
    </row>
    <row r="3" spans="1:7" x14ac:dyDescent="0.25">
      <c r="A3" s="91">
        <v>31</v>
      </c>
      <c r="B3" s="92" t="s">
        <v>4</v>
      </c>
      <c r="C3" s="73" t="s">
        <v>160</v>
      </c>
      <c r="D3" s="93" t="s">
        <v>96</v>
      </c>
      <c r="E3" s="93" t="s">
        <v>96</v>
      </c>
      <c r="F3" s="93" t="s">
        <v>96</v>
      </c>
      <c r="G3" s="94" t="s">
        <v>96</v>
      </c>
    </row>
    <row r="4" spans="1:7" x14ac:dyDescent="0.25">
      <c r="A4" s="91">
        <v>77</v>
      </c>
      <c r="B4" s="92" t="s">
        <v>10</v>
      </c>
      <c r="C4" s="73" t="s">
        <v>160</v>
      </c>
      <c r="D4" s="93" t="s">
        <v>96</v>
      </c>
      <c r="E4" s="93" t="s">
        <v>96</v>
      </c>
      <c r="F4" s="93" t="s">
        <v>96</v>
      </c>
      <c r="G4" s="94" t="s">
        <v>96</v>
      </c>
    </row>
    <row r="5" spans="1:7" x14ac:dyDescent="0.25">
      <c r="A5" s="91">
        <v>44</v>
      </c>
      <c r="B5" s="92" t="s">
        <v>25</v>
      </c>
      <c r="C5" s="73" t="s">
        <v>160</v>
      </c>
      <c r="D5" s="93" t="s">
        <v>96</v>
      </c>
      <c r="E5" s="93" t="s">
        <v>96</v>
      </c>
      <c r="F5" s="93" t="s">
        <v>96</v>
      </c>
      <c r="G5" s="94" t="s">
        <v>96</v>
      </c>
    </row>
    <row r="6" spans="1:7" x14ac:dyDescent="0.25">
      <c r="A6" s="91">
        <v>50</v>
      </c>
      <c r="B6" s="92" t="s">
        <v>33</v>
      </c>
      <c r="C6" s="73" t="s">
        <v>160</v>
      </c>
      <c r="D6" s="93" t="s">
        <v>96</v>
      </c>
      <c r="E6" s="93" t="s">
        <v>96</v>
      </c>
      <c r="F6" s="93" t="s">
        <v>96</v>
      </c>
      <c r="G6" s="94" t="s">
        <v>96</v>
      </c>
    </row>
    <row r="7" spans="1:7" x14ac:dyDescent="0.25">
      <c r="A7" s="91">
        <v>32</v>
      </c>
      <c r="B7" s="92" t="s">
        <v>5</v>
      </c>
      <c r="C7" s="73" t="s">
        <v>160</v>
      </c>
      <c r="D7" s="93" t="s">
        <v>97</v>
      </c>
      <c r="E7" s="93" t="s">
        <v>97</v>
      </c>
      <c r="F7" s="93" t="s">
        <v>97</v>
      </c>
      <c r="G7" s="94" t="s">
        <v>97</v>
      </c>
    </row>
    <row r="8" spans="1:7" x14ac:dyDescent="0.25">
      <c r="A8" s="91">
        <v>33</v>
      </c>
      <c r="B8" s="92" t="s">
        <v>6</v>
      </c>
      <c r="C8" s="73" t="s">
        <v>160</v>
      </c>
      <c r="D8" s="93" t="s">
        <v>97</v>
      </c>
      <c r="E8" s="93" t="s">
        <v>97</v>
      </c>
      <c r="F8" s="93" t="s">
        <v>97</v>
      </c>
      <c r="G8" s="94" t="s">
        <v>97</v>
      </c>
    </row>
    <row r="9" spans="1:7" x14ac:dyDescent="0.25">
      <c r="A9" s="91">
        <v>37</v>
      </c>
      <c r="B9" s="92" t="s">
        <v>16</v>
      </c>
      <c r="C9" s="73" t="s">
        <v>160</v>
      </c>
      <c r="D9" s="93" t="s">
        <v>97</v>
      </c>
      <c r="E9" s="93" t="s">
        <v>97</v>
      </c>
      <c r="F9" s="93" t="s">
        <v>97</v>
      </c>
      <c r="G9" s="94" t="s">
        <v>97</v>
      </c>
    </row>
    <row r="10" spans="1:7" x14ac:dyDescent="0.25">
      <c r="A10" s="91">
        <v>40</v>
      </c>
      <c r="B10" s="92" t="s">
        <v>20</v>
      </c>
      <c r="C10" s="73" t="s">
        <v>160</v>
      </c>
      <c r="D10" s="93" t="s">
        <v>97</v>
      </c>
      <c r="E10" s="93" t="s">
        <v>96</v>
      </c>
      <c r="F10" s="93" t="s">
        <v>96</v>
      </c>
      <c r="G10" s="94" t="s">
        <v>97</v>
      </c>
    </row>
    <row r="11" spans="1:7" x14ac:dyDescent="0.25">
      <c r="A11" s="91">
        <v>46</v>
      </c>
      <c r="B11" s="92" t="s">
        <v>29</v>
      </c>
      <c r="C11" s="73" t="s">
        <v>160</v>
      </c>
      <c r="D11" s="93" t="s">
        <v>97</v>
      </c>
      <c r="E11" s="93" t="s">
        <v>97</v>
      </c>
      <c r="F11" s="93" t="s">
        <v>97</v>
      </c>
      <c r="G11" s="94" t="s">
        <v>97</v>
      </c>
    </row>
    <row r="12" spans="1:7" x14ac:dyDescent="0.25">
      <c r="A12" s="91">
        <v>48</v>
      </c>
      <c r="B12" s="92" t="s">
        <v>31</v>
      </c>
      <c r="C12" s="73" t="s">
        <v>160</v>
      </c>
      <c r="D12" s="93" t="s">
        <v>97</v>
      </c>
      <c r="E12" s="93" t="s">
        <v>96</v>
      </c>
      <c r="F12" s="93" t="s">
        <v>97</v>
      </c>
      <c r="G12" s="94" t="s">
        <v>97</v>
      </c>
    </row>
    <row r="13" spans="1:7" x14ac:dyDescent="0.25">
      <c r="A13" s="91">
        <v>57</v>
      </c>
      <c r="B13" s="92" t="s">
        <v>41</v>
      </c>
      <c r="C13" s="73" t="s">
        <v>160</v>
      </c>
      <c r="D13" s="93" t="s">
        <v>97</v>
      </c>
      <c r="E13" s="93" t="s">
        <v>98</v>
      </c>
      <c r="F13" s="93" t="s">
        <v>98</v>
      </c>
      <c r="G13" s="94" t="s">
        <v>98</v>
      </c>
    </row>
    <row r="14" spans="1:7" x14ac:dyDescent="0.25">
      <c r="A14" s="91">
        <v>62</v>
      </c>
      <c r="B14" s="92" t="s">
        <v>45</v>
      </c>
      <c r="C14" s="73" t="s">
        <v>160</v>
      </c>
      <c r="D14" s="93" t="s">
        <v>97</v>
      </c>
      <c r="E14" s="93" t="s">
        <v>97</v>
      </c>
      <c r="F14" s="93" t="s">
        <v>97</v>
      </c>
      <c r="G14" s="94" t="s">
        <v>97</v>
      </c>
    </row>
    <row r="15" spans="1:7" x14ac:dyDescent="0.25">
      <c r="A15" s="91">
        <v>68</v>
      </c>
      <c r="B15" s="92" t="s">
        <v>47</v>
      </c>
      <c r="C15" s="73" t="s">
        <v>160</v>
      </c>
      <c r="D15" s="93" t="s">
        <v>97</v>
      </c>
      <c r="E15" s="93" t="s">
        <v>97</v>
      </c>
      <c r="F15" s="93" t="s">
        <v>97</v>
      </c>
      <c r="G15" s="94" t="s">
        <v>97</v>
      </c>
    </row>
    <row r="16" spans="1:7" x14ac:dyDescent="0.25">
      <c r="A16" s="91">
        <v>69</v>
      </c>
      <c r="B16" s="92" t="s">
        <v>48</v>
      </c>
      <c r="C16" s="73" t="s">
        <v>160</v>
      </c>
      <c r="D16" s="93" t="s">
        <v>97</v>
      </c>
      <c r="E16" s="93" t="s">
        <v>97</v>
      </c>
      <c r="F16" s="93" t="s">
        <v>97</v>
      </c>
      <c r="G16" s="94" t="s">
        <v>97</v>
      </c>
    </row>
    <row r="17" spans="1:7" x14ac:dyDescent="0.25">
      <c r="A17" s="91">
        <v>71</v>
      </c>
      <c r="B17" s="92" t="s">
        <v>49</v>
      </c>
      <c r="C17" s="73" t="s">
        <v>160</v>
      </c>
      <c r="D17" s="93" t="s">
        <v>97</v>
      </c>
      <c r="E17" s="93" t="s">
        <v>97</v>
      </c>
      <c r="F17" s="93" t="s">
        <v>97</v>
      </c>
      <c r="G17" s="94" t="s">
        <v>98</v>
      </c>
    </row>
    <row r="18" spans="1:7" x14ac:dyDescent="0.25">
      <c r="A18" s="91">
        <v>76</v>
      </c>
      <c r="B18" s="92" t="s">
        <v>50</v>
      </c>
      <c r="C18" s="73" t="s">
        <v>160</v>
      </c>
      <c r="D18" s="93" t="s">
        <v>97</v>
      </c>
      <c r="E18" s="93" t="s">
        <v>97</v>
      </c>
      <c r="F18" s="93" t="s">
        <v>97</v>
      </c>
      <c r="G18" s="94" t="s">
        <v>97</v>
      </c>
    </row>
    <row r="19" spans="1:7" ht="15.75" thickBot="1" x14ac:dyDescent="0.3">
      <c r="A19" s="95">
        <v>67</v>
      </c>
      <c r="B19" s="95" t="s">
        <v>46</v>
      </c>
      <c r="C19" s="96" t="s">
        <v>160</v>
      </c>
      <c r="D19" s="97" t="s">
        <v>98</v>
      </c>
      <c r="E19" s="97" t="s">
        <v>98</v>
      </c>
      <c r="F19" s="97" t="s">
        <v>98</v>
      </c>
      <c r="G19" s="98" t="s">
        <v>98</v>
      </c>
    </row>
    <row r="20" spans="1:7" x14ac:dyDescent="0.25">
      <c r="A20" s="91">
        <v>53</v>
      </c>
      <c r="B20" s="87" t="s">
        <v>37</v>
      </c>
      <c r="C20" s="88" t="s">
        <v>161</v>
      </c>
      <c r="D20" s="89" t="s">
        <v>96</v>
      </c>
      <c r="E20" s="89" t="s">
        <v>96</v>
      </c>
      <c r="F20" s="89" t="s">
        <v>97</v>
      </c>
      <c r="G20" s="90" t="s">
        <v>97</v>
      </c>
    </row>
    <row r="21" spans="1:7" x14ac:dyDescent="0.25">
      <c r="A21" s="91">
        <v>35</v>
      </c>
      <c r="B21" s="92" t="s">
        <v>8</v>
      </c>
      <c r="C21" s="73" t="s">
        <v>161</v>
      </c>
      <c r="D21" s="93" t="s">
        <v>97</v>
      </c>
      <c r="E21" s="93" t="s">
        <v>98</v>
      </c>
      <c r="F21" s="93" t="s">
        <v>98</v>
      </c>
      <c r="G21" s="94" t="s">
        <v>98</v>
      </c>
    </row>
    <row r="22" spans="1:7" x14ac:dyDescent="0.25">
      <c r="A22" s="91">
        <v>39</v>
      </c>
      <c r="B22" s="92" t="s">
        <v>19</v>
      </c>
      <c r="C22" s="73" t="s">
        <v>161</v>
      </c>
      <c r="D22" s="93" t="s">
        <v>97</v>
      </c>
      <c r="E22" s="93" t="s">
        <v>97</v>
      </c>
      <c r="F22" s="93" t="s">
        <v>97</v>
      </c>
      <c r="G22" s="94" t="s">
        <v>97</v>
      </c>
    </row>
    <row r="23" spans="1:7" x14ac:dyDescent="0.25">
      <c r="A23" s="91">
        <v>47</v>
      </c>
      <c r="B23" s="92" t="s">
        <v>30</v>
      </c>
      <c r="C23" s="73" t="s">
        <v>161</v>
      </c>
      <c r="D23" s="93" t="s">
        <v>97</v>
      </c>
      <c r="E23" s="93" t="s">
        <v>97</v>
      </c>
      <c r="F23" s="93" t="s">
        <v>97</v>
      </c>
      <c r="G23" s="94" t="s">
        <v>98</v>
      </c>
    </row>
    <row r="24" spans="1:7" x14ac:dyDescent="0.25">
      <c r="A24" s="91">
        <v>51</v>
      </c>
      <c r="B24" s="92" t="s">
        <v>34</v>
      </c>
      <c r="C24" s="73" t="s">
        <v>161</v>
      </c>
      <c r="D24" s="93" t="s">
        <v>97</v>
      </c>
      <c r="E24" s="93" t="s">
        <v>97</v>
      </c>
      <c r="F24" s="93" t="s">
        <v>97</v>
      </c>
      <c r="G24" s="94" t="s">
        <v>98</v>
      </c>
    </row>
    <row r="25" spans="1:7" x14ac:dyDescent="0.25">
      <c r="A25" s="91">
        <v>60</v>
      </c>
      <c r="B25" s="92" t="s">
        <v>53</v>
      </c>
      <c r="C25" s="73" t="s">
        <v>161</v>
      </c>
      <c r="D25" s="93" t="s">
        <v>97</v>
      </c>
      <c r="E25" s="93" t="s">
        <v>98</v>
      </c>
      <c r="F25" s="93" t="s">
        <v>98</v>
      </c>
      <c r="G25" s="94" t="s">
        <v>98</v>
      </c>
    </row>
    <row r="26" spans="1:7" x14ac:dyDescent="0.25">
      <c r="A26" s="91">
        <v>29</v>
      </c>
      <c r="B26" s="92" t="s">
        <v>2</v>
      </c>
      <c r="C26" s="73" t="s">
        <v>161</v>
      </c>
      <c r="D26" s="93" t="s">
        <v>98</v>
      </c>
      <c r="E26" s="93" t="s">
        <v>98</v>
      </c>
      <c r="F26" s="93" t="s">
        <v>99</v>
      </c>
      <c r="G26" s="94" t="s">
        <v>99</v>
      </c>
    </row>
    <row r="27" spans="1:7" x14ac:dyDescent="0.25">
      <c r="A27" s="91">
        <v>78</v>
      </c>
      <c r="B27" s="92" t="s">
        <v>11</v>
      </c>
      <c r="C27" s="73" t="s">
        <v>161</v>
      </c>
      <c r="D27" s="93" t="s">
        <v>98</v>
      </c>
      <c r="E27" s="93" t="s">
        <v>97</v>
      </c>
      <c r="F27" s="93" t="s">
        <v>97</v>
      </c>
      <c r="G27" s="94" t="s">
        <v>98</v>
      </c>
    </row>
    <row r="28" spans="1:7" x14ac:dyDescent="0.25">
      <c r="A28" s="91">
        <v>83</v>
      </c>
      <c r="B28" s="92" t="s">
        <v>35</v>
      </c>
      <c r="C28" s="73" t="s">
        <v>161</v>
      </c>
      <c r="D28" s="93" t="s">
        <v>98</v>
      </c>
      <c r="E28" s="93" t="s">
        <v>98</v>
      </c>
      <c r="F28" s="93" t="s">
        <v>99</v>
      </c>
      <c r="G28" s="94" t="s">
        <v>99</v>
      </c>
    </row>
    <row r="29" spans="1:7" x14ac:dyDescent="0.25">
      <c r="A29" s="91">
        <v>10</v>
      </c>
      <c r="B29" s="92" t="s">
        <v>51</v>
      </c>
      <c r="C29" s="73" t="s">
        <v>161</v>
      </c>
      <c r="D29" s="93" t="s">
        <v>98</v>
      </c>
      <c r="E29" s="93" t="s">
        <v>97</v>
      </c>
      <c r="F29" s="93" t="s">
        <v>97</v>
      </c>
      <c r="G29" s="94" t="s">
        <v>98</v>
      </c>
    </row>
    <row r="30" spans="1:7" ht="15.75" thickBot="1" x14ac:dyDescent="0.3">
      <c r="A30" s="95">
        <v>11</v>
      </c>
      <c r="B30" s="95" t="s">
        <v>52</v>
      </c>
      <c r="C30" s="96" t="s">
        <v>161</v>
      </c>
      <c r="D30" s="97" t="s">
        <v>98</v>
      </c>
      <c r="E30" s="97" t="s">
        <v>98</v>
      </c>
      <c r="F30" s="97" t="s">
        <v>99</v>
      </c>
      <c r="G30" s="98" t="s">
        <v>99</v>
      </c>
    </row>
    <row r="31" spans="1:7" x14ac:dyDescent="0.25">
      <c r="A31" s="91">
        <v>85</v>
      </c>
      <c r="B31" s="87" t="s">
        <v>26</v>
      </c>
      <c r="C31" s="88" t="s">
        <v>162</v>
      </c>
      <c r="D31" s="89" t="s">
        <v>95</v>
      </c>
      <c r="E31" s="89" t="s">
        <v>95</v>
      </c>
      <c r="F31" s="89" t="s">
        <v>95</v>
      </c>
      <c r="G31" s="90" t="s">
        <v>95</v>
      </c>
    </row>
    <row r="32" spans="1:7" x14ac:dyDescent="0.25">
      <c r="A32" s="91">
        <v>8</v>
      </c>
      <c r="B32" s="92" t="s">
        <v>55</v>
      </c>
      <c r="C32" s="73" t="s">
        <v>162</v>
      </c>
      <c r="D32" s="93" t="s">
        <v>95</v>
      </c>
      <c r="E32" s="93" t="s">
        <v>96</v>
      </c>
      <c r="F32" s="93" t="s">
        <v>96</v>
      </c>
      <c r="G32" s="94" t="s">
        <v>96</v>
      </c>
    </row>
    <row r="33" spans="1:7" x14ac:dyDescent="0.25">
      <c r="A33" s="91">
        <v>30</v>
      </c>
      <c r="B33" s="92" t="s">
        <v>7</v>
      </c>
      <c r="C33" s="73" t="s">
        <v>162</v>
      </c>
      <c r="D33" s="93" t="s">
        <v>96</v>
      </c>
      <c r="E33" s="93" t="s">
        <v>96</v>
      </c>
      <c r="F33" s="93" t="s">
        <v>96</v>
      </c>
      <c r="G33" s="94" t="s">
        <v>97</v>
      </c>
    </row>
    <row r="34" spans="1:7" x14ac:dyDescent="0.25">
      <c r="A34" s="91">
        <v>34</v>
      </c>
      <c r="B34" s="92" t="s">
        <v>12</v>
      </c>
      <c r="C34" s="73" t="s">
        <v>162</v>
      </c>
      <c r="D34" s="93" t="s">
        <v>96</v>
      </c>
      <c r="E34" s="93" t="s">
        <v>96</v>
      </c>
      <c r="F34" s="93" t="s">
        <v>96</v>
      </c>
      <c r="G34" s="94" t="s">
        <v>97</v>
      </c>
    </row>
    <row r="35" spans="1:7" x14ac:dyDescent="0.25">
      <c r="A35" s="91">
        <v>61</v>
      </c>
      <c r="B35" s="92" t="s">
        <v>57</v>
      </c>
      <c r="C35" s="73" t="s">
        <v>162</v>
      </c>
      <c r="D35" s="93" t="s">
        <v>96</v>
      </c>
      <c r="E35" s="93" t="s">
        <v>96</v>
      </c>
      <c r="F35" s="93" t="s">
        <v>96</v>
      </c>
      <c r="G35" s="94" t="s">
        <v>97</v>
      </c>
    </row>
    <row r="36" spans="1:7" x14ac:dyDescent="0.25">
      <c r="A36" s="91">
        <v>1</v>
      </c>
      <c r="B36" s="92" t="s">
        <v>3</v>
      </c>
      <c r="C36" s="73" t="s">
        <v>162</v>
      </c>
      <c r="D36" s="93" t="s">
        <v>97</v>
      </c>
      <c r="E36" s="93" t="s">
        <v>97</v>
      </c>
      <c r="F36" s="93" t="s">
        <v>98</v>
      </c>
      <c r="G36" s="94" t="s">
        <v>98</v>
      </c>
    </row>
    <row r="37" spans="1:7" x14ac:dyDescent="0.25">
      <c r="A37" s="91">
        <v>23</v>
      </c>
      <c r="B37" s="92" t="s">
        <v>54</v>
      </c>
      <c r="C37" s="73" t="s">
        <v>162</v>
      </c>
      <c r="D37" s="93" t="s">
        <v>97</v>
      </c>
      <c r="E37" s="93" t="s">
        <v>96</v>
      </c>
      <c r="F37" s="93" t="s">
        <v>97</v>
      </c>
      <c r="G37" s="94" t="s">
        <v>96</v>
      </c>
    </row>
    <row r="38" spans="1:7" ht="15.75" thickBot="1" x14ac:dyDescent="0.3">
      <c r="A38" s="95">
        <v>84</v>
      </c>
      <c r="B38" s="95" t="s">
        <v>56</v>
      </c>
      <c r="C38" s="96" t="s">
        <v>162</v>
      </c>
      <c r="D38" s="97" t="s">
        <v>97</v>
      </c>
      <c r="E38" s="97" t="s">
        <v>97</v>
      </c>
      <c r="F38" s="97" t="s">
        <v>97</v>
      </c>
      <c r="G38" s="98" t="s">
        <v>97</v>
      </c>
    </row>
    <row r="39" spans="1:7" x14ac:dyDescent="0.25">
      <c r="A39" s="91">
        <v>5</v>
      </c>
      <c r="B39" s="87" t="s">
        <v>58</v>
      </c>
      <c r="C39" s="88" t="s">
        <v>163</v>
      </c>
      <c r="D39" s="89" t="s">
        <v>95</v>
      </c>
      <c r="E39" s="89" t="s">
        <v>95</v>
      </c>
      <c r="F39" s="89" t="s">
        <v>96</v>
      </c>
      <c r="G39" s="90" t="s">
        <v>96</v>
      </c>
    </row>
    <row r="40" spans="1:7" x14ac:dyDescent="0.25">
      <c r="A40" s="91">
        <v>6</v>
      </c>
      <c r="B40" s="92" t="s">
        <v>59</v>
      </c>
      <c r="C40" s="73" t="s">
        <v>163</v>
      </c>
      <c r="D40" s="93" t="s">
        <v>95</v>
      </c>
      <c r="E40" s="93" t="s">
        <v>95</v>
      </c>
      <c r="F40" s="93" t="s">
        <v>95</v>
      </c>
      <c r="G40" s="94" t="s">
        <v>95</v>
      </c>
    </row>
    <row r="41" spans="1:7" x14ac:dyDescent="0.25">
      <c r="A41" s="113">
        <v>20</v>
      </c>
      <c r="B41" s="73" t="s">
        <v>61</v>
      </c>
      <c r="C41" s="73" t="s">
        <v>163</v>
      </c>
      <c r="D41" s="93" t="s">
        <v>95</v>
      </c>
      <c r="E41" s="93" t="s">
        <v>95</v>
      </c>
      <c r="F41" s="93" t="s">
        <v>95</v>
      </c>
      <c r="G41" s="94" t="s">
        <v>95</v>
      </c>
    </row>
    <row r="42" spans="1:7" x14ac:dyDescent="0.25">
      <c r="A42" s="91">
        <v>7</v>
      </c>
      <c r="B42" s="92" t="s">
        <v>18</v>
      </c>
      <c r="C42" s="73" t="s">
        <v>163</v>
      </c>
      <c r="D42" s="93" t="s">
        <v>96</v>
      </c>
      <c r="E42" s="93" t="s">
        <v>96</v>
      </c>
      <c r="F42" s="93" t="s">
        <v>97</v>
      </c>
      <c r="G42" s="94" t="s">
        <v>96</v>
      </c>
    </row>
    <row r="43" spans="1:7" x14ac:dyDescent="0.25">
      <c r="A43" s="91">
        <v>9</v>
      </c>
      <c r="B43" s="92" t="s">
        <v>22</v>
      </c>
      <c r="C43" s="73" t="s">
        <v>163</v>
      </c>
      <c r="D43" s="93" t="s">
        <v>96</v>
      </c>
      <c r="E43" s="93" t="s">
        <v>96</v>
      </c>
      <c r="F43" s="93" t="s">
        <v>97</v>
      </c>
      <c r="G43" s="94" t="s">
        <v>97</v>
      </c>
    </row>
    <row r="44" spans="1:7" x14ac:dyDescent="0.25">
      <c r="A44" s="91">
        <v>15</v>
      </c>
      <c r="B44" s="92" t="s">
        <v>60</v>
      </c>
      <c r="C44" s="73" t="s">
        <v>163</v>
      </c>
      <c r="D44" s="93" t="s">
        <v>96</v>
      </c>
      <c r="E44" s="93" t="s">
        <v>96</v>
      </c>
      <c r="F44" s="93" t="s">
        <v>97</v>
      </c>
      <c r="G44" s="94" t="s">
        <v>97</v>
      </c>
    </row>
    <row r="45" spans="1:7" ht="15.75" thickBot="1" x14ac:dyDescent="0.3">
      <c r="A45" s="95">
        <v>26</v>
      </c>
      <c r="B45" s="95" t="s">
        <v>62</v>
      </c>
      <c r="C45" s="96" t="s">
        <v>163</v>
      </c>
      <c r="D45" s="97" t="s">
        <v>97</v>
      </c>
      <c r="E45" s="97" t="s">
        <v>97</v>
      </c>
      <c r="F45" s="97" t="s">
        <v>97</v>
      </c>
      <c r="G45" s="98" t="s">
        <v>97</v>
      </c>
    </row>
    <row r="46" spans="1:7" x14ac:dyDescent="0.25">
      <c r="A46" s="91">
        <v>21</v>
      </c>
      <c r="B46" s="87" t="s">
        <v>68</v>
      </c>
      <c r="C46" s="88" t="s">
        <v>164</v>
      </c>
      <c r="D46" s="89" t="s">
        <v>95</v>
      </c>
      <c r="E46" s="89" t="s">
        <v>95</v>
      </c>
      <c r="F46" s="89" t="s">
        <v>96</v>
      </c>
      <c r="G46" s="90" t="s">
        <v>96</v>
      </c>
    </row>
    <row r="47" spans="1:7" x14ac:dyDescent="0.25">
      <c r="A47" s="91">
        <v>59</v>
      </c>
      <c r="B47" s="92" t="s">
        <v>43</v>
      </c>
      <c r="C47" s="73" t="s">
        <v>164</v>
      </c>
      <c r="D47" s="93" t="s">
        <v>96</v>
      </c>
      <c r="E47" s="93" t="s">
        <v>96</v>
      </c>
      <c r="F47" s="93" t="s">
        <v>97</v>
      </c>
      <c r="G47" s="94" t="s">
        <v>97</v>
      </c>
    </row>
    <row r="48" spans="1:7" x14ac:dyDescent="0.25">
      <c r="A48" s="91">
        <v>16</v>
      </c>
      <c r="B48" s="92" t="s">
        <v>66</v>
      </c>
      <c r="C48" s="73" t="s">
        <v>164</v>
      </c>
      <c r="D48" s="93" t="s">
        <v>96</v>
      </c>
      <c r="E48" s="93" t="s">
        <v>96</v>
      </c>
      <c r="F48" s="93" t="s">
        <v>96</v>
      </c>
      <c r="G48" s="94" t="s">
        <v>96</v>
      </c>
    </row>
    <row r="49" spans="1:7" x14ac:dyDescent="0.25">
      <c r="A49" s="91">
        <v>63</v>
      </c>
      <c r="B49" s="92" t="s">
        <v>69</v>
      </c>
      <c r="C49" s="73" t="s">
        <v>164</v>
      </c>
      <c r="D49" s="93" t="s">
        <v>96</v>
      </c>
      <c r="E49" s="93" t="s">
        <v>96</v>
      </c>
      <c r="F49" s="93" t="s">
        <v>96</v>
      </c>
      <c r="G49" s="94" t="s">
        <v>97</v>
      </c>
    </row>
    <row r="50" spans="1:7" x14ac:dyDescent="0.25">
      <c r="A50" s="91">
        <v>3</v>
      </c>
      <c r="B50" s="92" t="s">
        <v>63</v>
      </c>
      <c r="C50" s="73" t="s">
        <v>164</v>
      </c>
      <c r="D50" s="93" t="s">
        <v>97</v>
      </c>
      <c r="E50" s="93" t="s">
        <v>96</v>
      </c>
      <c r="F50" s="93" t="s">
        <v>97</v>
      </c>
      <c r="G50" s="94" t="s">
        <v>97</v>
      </c>
    </row>
    <row r="51" spans="1:7" x14ac:dyDescent="0.25">
      <c r="A51" s="91">
        <v>58</v>
      </c>
      <c r="B51" s="92" t="s">
        <v>42</v>
      </c>
      <c r="C51" s="73" t="s">
        <v>164</v>
      </c>
      <c r="D51" s="93" t="s">
        <v>97</v>
      </c>
      <c r="E51" s="93" t="s">
        <v>97</v>
      </c>
      <c r="F51" s="93" t="s">
        <v>97</v>
      </c>
      <c r="G51" s="94" t="s">
        <v>97</v>
      </c>
    </row>
    <row r="52" spans="1:7" x14ac:dyDescent="0.25">
      <c r="A52" s="91">
        <v>52</v>
      </c>
      <c r="B52" s="92" t="s">
        <v>36</v>
      </c>
      <c r="C52" s="73" t="s">
        <v>164</v>
      </c>
      <c r="D52" s="93" t="s">
        <v>97</v>
      </c>
      <c r="E52" s="93" t="s">
        <v>97</v>
      </c>
      <c r="F52" s="93" t="s">
        <v>97</v>
      </c>
      <c r="G52" s="94" t="s">
        <v>97</v>
      </c>
    </row>
    <row r="53" spans="1:7" x14ac:dyDescent="0.25">
      <c r="A53" s="91">
        <v>13</v>
      </c>
      <c r="B53" s="92" t="s">
        <v>65</v>
      </c>
      <c r="C53" s="73" t="s">
        <v>164</v>
      </c>
      <c r="D53" s="93" t="s">
        <v>97</v>
      </c>
      <c r="E53" s="93" t="s">
        <v>97</v>
      </c>
      <c r="F53" s="93" t="s">
        <v>98</v>
      </c>
      <c r="G53" s="94" t="s">
        <v>97</v>
      </c>
    </row>
    <row r="54" spans="1:7" x14ac:dyDescent="0.25">
      <c r="A54" s="91">
        <v>64</v>
      </c>
      <c r="B54" s="92" t="s">
        <v>70</v>
      </c>
      <c r="C54" s="73" t="s">
        <v>164</v>
      </c>
      <c r="D54" s="93" t="s">
        <v>97</v>
      </c>
      <c r="E54" s="93" t="s">
        <v>97</v>
      </c>
      <c r="F54" s="93" t="s">
        <v>97</v>
      </c>
      <c r="G54" s="94" t="s">
        <v>97</v>
      </c>
    </row>
    <row r="55" spans="1:7" x14ac:dyDescent="0.25">
      <c r="A55" s="91">
        <v>73</v>
      </c>
      <c r="B55" s="92" t="s">
        <v>71</v>
      </c>
      <c r="C55" s="73" t="s">
        <v>164</v>
      </c>
      <c r="D55" s="93" t="s">
        <v>97</v>
      </c>
      <c r="E55" s="93" t="s">
        <v>97</v>
      </c>
      <c r="F55" s="93" t="s">
        <v>97</v>
      </c>
      <c r="G55" s="94" t="s">
        <v>97</v>
      </c>
    </row>
    <row r="56" spans="1:7" x14ac:dyDescent="0.25">
      <c r="A56" s="91">
        <v>56</v>
      </c>
      <c r="B56" s="92" t="s">
        <v>40</v>
      </c>
      <c r="C56" s="73" t="s">
        <v>164</v>
      </c>
      <c r="D56" s="93" t="s">
        <v>97</v>
      </c>
      <c r="E56" s="93" t="s">
        <v>97</v>
      </c>
      <c r="F56" s="93" t="s">
        <v>97</v>
      </c>
      <c r="G56" s="94" t="s">
        <v>98</v>
      </c>
    </row>
    <row r="57" spans="1:7" x14ac:dyDescent="0.25">
      <c r="A57" s="91">
        <v>18</v>
      </c>
      <c r="B57" s="92" t="s">
        <v>67</v>
      </c>
      <c r="C57" s="73" t="s">
        <v>164</v>
      </c>
      <c r="D57" s="93" t="s">
        <v>97</v>
      </c>
      <c r="E57" s="93" t="s">
        <v>97</v>
      </c>
      <c r="F57" s="93" t="s">
        <v>97</v>
      </c>
      <c r="G57" s="94" t="s">
        <v>98</v>
      </c>
    </row>
    <row r="58" spans="1:7" x14ac:dyDescent="0.25">
      <c r="A58" s="91">
        <v>12</v>
      </c>
      <c r="B58" s="92" t="s">
        <v>64</v>
      </c>
      <c r="C58" s="73" t="s">
        <v>164</v>
      </c>
      <c r="D58" s="93" t="s">
        <v>97</v>
      </c>
      <c r="E58" s="93" t="s">
        <v>97</v>
      </c>
      <c r="F58" s="93" t="s">
        <v>98</v>
      </c>
      <c r="G58" s="94" t="s">
        <v>97</v>
      </c>
    </row>
    <row r="59" spans="1:7" ht="15.75" thickBot="1" x14ac:dyDescent="0.3">
      <c r="A59" s="95">
        <v>43</v>
      </c>
      <c r="B59" s="95" t="s">
        <v>24</v>
      </c>
      <c r="C59" s="96" t="s">
        <v>164</v>
      </c>
      <c r="D59" s="97" t="s">
        <v>98</v>
      </c>
      <c r="E59" s="97" t="s">
        <v>98</v>
      </c>
      <c r="F59" s="97" t="s">
        <v>98</v>
      </c>
      <c r="G59" s="98" t="s">
        <v>99</v>
      </c>
    </row>
    <row r="60" spans="1:7" x14ac:dyDescent="0.25">
      <c r="A60" s="91">
        <v>86</v>
      </c>
      <c r="B60" s="87" t="s">
        <v>73</v>
      </c>
      <c r="C60" s="88" t="s">
        <v>165</v>
      </c>
      <c r="D60" s="89" t="s">
        <v>95</v>
      </c>
      <c r="E60" s="89" t="s">
        <v>95</v>
      </c>
      <c r="F60" s="89" t="s">
        <v>95</v>
      </c>
      <c r="G60" s="90" t="s">
        <v>95</v>
      </c>
    </row>
    <row r="61" spans="1:7" x14ac:dyDescent="0.25">
      <c r="A61" s="91">
        <v>89</v>
      </c>
      <c r="B61" s="92" t="s">
        <v>74</v>
      </c>
      <c r="C61" s="73" t="s">
        <v>165</v>
      </c>
      <c r="D61" s="93" t="s">
        <v>96</v>
      </c>
      <c r="E61" s="93" t="s">
        <v>96</v>
      </c>
      <c r="F61" s="93" t="s">
        <v>96</v>
      </c>
      <c r="G61" s="94" t="s">
        <v>97</v>
      </c>
    </row>
    <row r="62" spans="1:7" x14ac:dyDescent="0.25">
      <c r="A62" s="91">
        <v>72</v>
      </c>
      <c r="B62" s="92" t="s">
        <v>75</v>
      </c>
      <c r="C62" s="73" t="s">
        <v>165</v>
      </c>
      <c r="D62" s="93" t="s">
        <v>96</v>
      </c>
      <c r="E62" s="93" t="s">
        <v>96</v>
      </c>
      <c r="F62" s="93" t="s">
        <v>96</v>
      </c>
      <c r="G62" s="94" t="s">
        <v>96</v>
      </c>
    </row>
    <row r="63" spans="1:7" x14ac:dyDescent="0.25">
      <c r="A63" s="91">
        <v>66</v>
      </c>
      <c r="B63" s="92" t="s">
        <v>72</v>
      </c>
      <c r="C63" s="73" t="s">
        <v>165</v>
      </c>
      <c r="D63" s="93" t="s">
        <v>97</v>
      </c>
      <c r="E63" s="93" t="s">
        <v>97</v>
      </c>
      <c r="F63" s="93" t="s">
        <v>97</v>
      </c>
      <c r="G63" s="94" t="s">
        <v>97</v>
      </c>
    </row>
    <row r="64" spans="1:7" x14ac:dyDescent="0.25">
      <c r="A64" s="91">
        <v>74</v>
      </c>
      <c r="B64" s="92" t="s">
        <v>76</v>
      </c>
      <c r="C64" s="73" t="s">
        <v>165</v>
      </c>
      <c r="D64" s="93" t="s">
        <v>97</v>
      </c>
      <c r="E64" s="93" t="s">
        <v>98</v>
      </c>
      <c r="F64" s="93" t="s">
        <v>98</v>
      </c>
      <c r="G64" s="94" t="s">
        <v>99</v>
      </c>
    </row>
    <row r="65" spans="1:7" ht="15.75" thickBot="1" x14ac:dyDescent="0.3">
      <c r="A65" s="95">
        <v>45</v>
      </c>
      <c r="B65" s="95" t="s">
        <v>28</v>
      </c>
      <c r="C65" s="96" t="s">
        <v>165</v>
      </c>
      <c r="D65" s="97" t="s">
        <v>98</v>
      </c>
      <c r="E65" s="97" t="s">
        <v>98</v>
      </c>
      <c r="F65" s="97" t="s">
        <v>98</v>
      </c>
      <c r="G65" s="98" t="s">
        <v>98</v>
      </c>
    </row>
    <row r="66" spans="1:7" x14ac:dyDescent="0.25">
      <c r="A66" s="91">
        <v>19</v>
      </c>
      <c r="B66" s="87" t="s">
        <v>80</v>
      </c>
      <c r="C66" s="88" t="s">
        <v>166</v>
      </c>
      <c r="D66" s="89" t="s">
        <v>96</v>
      </c>
      <c r="E66" s="89" t="s">
        <v>96</v>
      </c>
      <c r="F66" s="89" t="s">
        <v>97</v>
      </c>
      <c r="G66" s="90" t="s">
        <v>96</v>
      </c>
    </row>
    <row r="67" spans="1:7" x14ac:dyDescent="0.25">
      <c r="A67" s="91">
        <v>55</v>
      </c>
      <c r="B67" s="92" t="s">
        <v>39</v>
      </c>
      <c r="C67" s="73" t="s">
        <v>166</v>
      </c>
      <c r="D67" s="93" t="s">
        <v>96</v>
      </c>
      <c r="E67" s="93" t="s">
        <v>96</v>
      </c>
      <c r="F67" s="93" t="s">
        <v>97</v>
      </c>
      <c r="G67" s="94" t="s">
        <v>97</v>
      </c>
    </row>
    <row r="68" spans="1:7" x14ac:dyDescent="0.25">
      <c r="A68" s="91">
        <v>54</v>
      </c>
      <c r="B68" s="92" t="s">
        <v>38</v>
      </c>
      <c r="C68" s="73" t="s">
        <v>166</v>
      </c>
      <c r="D68" s="93" t="s">
        <v>97</v>
      </c>
      <c r="E68" s="93" t="s">
        <v>97</v>
      </c>
      <c r="F68" s="93" t="s">
        <v>97</v>
      </c>
      <c r="G68" s="94" t="s">
        <v>97</v>
      </c>
    </row>
    <row r="69" spans="1:7" x14ac:dyDescent="0.25">
      <c r="A69" s="91">
        <v>17</v>
      </c>
      <c r="B69" s="92" t="s">
        <v>79</v>
      </c>
      <c r="C69" s="73" t="s">
        <v>166</v>
      </c>
      <c r="D69" s="93" t="s">
        <v>97</v>
      </c>
      <c r="E69" s="93" t="s">
        <v>97</v>
      </c>
      <c r="F69" s="93" t="s">
        <v>97</v>
      </c>
      <c r="G69" s="94" t="s">
        <v>97</v>
      </c>
    </row>
    <row r="70" spans="1:7" x14ac:dyDescent="0.25">
      <c r="A70" s="91">
        <v>4</v>
      </c>
      <c r="B70" s="92" t="s">
        <v>78</v>
      </c>
      <c r="C70" s="73" t="s">
        <v>166</v>
      </c>
      <c r="D70" s="93" t="s">
        <v>97</v>
      </c>
      <c r="E70" s="93" t="s">
        <v>97</v>
      </c>
      <c r="F70" s="93" t="s">
        <v>97</v>
      </c>
      <c r="G70" s="94" t="s">
        <v>97</v>
      </c>
    </row>
    <row r="71" spans="1:7" x14ac:dyDescent="0.25">
      <c r="A71" s="91">
        <v>38</v>
      </c>
      <c r="B71" s="92" t="s">
        <v>17</v>
      </c>
      <c r="C71" s="73" t="s">
        <v>166</v>
      </c>
      <c r="D71" s="93" t="s">
        <v>97</v>
      </c>
      <c r="E71" s="93" t="s">
        <v>97</v>
      </c>
      <c r="F71" s="93" t="s">
        <v>98</v>
      </c>
      <c r="G71" s="94" t="s">
        <v>99</v>
      </c>
    </row>
    <row r="72" spans="1:7" x14ac:dyDescent="0.25">
      <c r="A72" s="91">
        <v>22</v>
      </c>
      <c r="B72" s="92" t="s">
        <v>0</v>
      </c>
      <c r="C72" s="73" t="s">
        <v>166</v>
      </c>
      <c r="D72" s="93" t="s">
        <v>97</v>
      </c>
      <c r="E72" s="93" t="s">
        <v>98</v>
      </c>
      <c r="F72" s="93" t="s">
        <v>98</v>
      </c>
      <c r="G72" s="94" t="s">
        <v>98</v>
      </c>
    </row>
    <row r="73" spans="1:7" x14ac:dyDescent="0.25">
      <c r="A73" s="91">
        <v>70</v>
      </c>
      <c r="B73" s="92" t="s">
        <v>81</v>
      </c>
      <c r="C73" s="73" t="s">
        <v>166</v>
      </c>
      <c r="D73" s="93" t="s">
        <v>97</v>
      </c>
      <c r="E73" s="93" t="s">
        <v>97</v>
      </c>
      <c r="F73" s="93" t="s">
        <v>97</v>
      </c>
      <c r="G73" s="94" t="s">
        <v>97</v>
      </c>
    </row>
    <row r="74" spans="1:7" x14ac:dyDescent="0.25">
      <c r="A74" s="91">
        <v>2</v>
      </c>
      <c r="B74" s="92" t="s">
        <v>77</v>
      </c>
      <c r="C74" s="73" t="s">
        <v>166</v>
      </c>
      <c r="D74" s="93" t="s">
        <v>98</v>
      </c>
      <c r="E74" s="93" t="s">
        <v>97</v>
      </c>
      <c r="F74" s="93" t="s">
        <v>97</v>
      </c>
      <c r="G74" s="94" t="s">
        <v>97</v>
      </c>
    </row>
    <row r="75" spans="1:7" x14ac:dyDescent="0.25">
      <c r="A75" s="91">
        <v>42</v>
      </c>
      <c r="B75" s="92" t="s">
        <v>23</v>
      </c>
      <c r="C75" s="73" t="s">
        <v>166</v>
      </c>
      <c r="D75" s="93" t="s">
        <v>98</v>
      </c>
      <c r="E75" s="93" t="s">
        <v>98</v>
      </c>
      <c r="F75" s="93" t="s">
        <v>98</v>
      </c>
      <c r="G75" s="94" t="s">
        <v>98</v>
      </c>
    </row>
    <row r="76" spans="1:7" x14ac:dyDescent="0.25">
      <c r="A76" s="91">
        <v>24</v>
      </c>
      <c r="B76" s="92" t="s">
        <v>27</v>
      </c>
      <c r="C76" s="73" t="s">
        <v>166</v>
      </c>
      <c r="D76" s="93" t="s">
        <v>98</v>
      </c>
      <c r="E76" s="93" t="s">
        <v>98</v>
      </c>
      <c r="F76" s="93" t="s">
        <v>98</v>
      </c>
      <c r="G76" s="94" t="s">
        <v>98</v>
      </c>
    </row>
    <row r="77" spans="1:7" ht="15.75" thickBot="1" x14ac:dyDescent="0.3">
      <c r="A77" s="95">
        <v>75</v>
      </c>
      <c r="B77" s="95" t="s">
        <v>15</v>
      </c>
      <c r="C77" s="96" t="s">
        <v>166</v>
      </c>
      <c r="D77" s="97" t="s">
        <v>98</v>
      </c>
      <c r="E77" s="97" t="s">
        <v>98</v>
      </c>
      <c r="F77" s="97" t="s">
        <v>98</v>
      </c>
      <c r="G77" s="98" t="s">
        <v>99</v>
      </c>
    </row>
    <row r="78" spans="1:7" x14ac:dyDescent="0.25">
      <c r="A78" s="91">
        <v>14</v>
      </c>
      <c r="B78" s="87" t="s">
        <v>82</v>
      </c>
      <c r="C78" s="88" t="s">
        <v>167</v>
      </c>
      <c r="D78" s="89" t="s">
        <v>97</v>
      </c>
      <c r="E78" s="89" t="s">
        <v>97</v>
      </c>
      <c r="F78" s="89" t="s">
        <v>97</v>
      </c>
      <c r="G78" s="90" t="s">
        <v>97</v>
      </c>
    </row>
    <row r="79" spans="1:7" x14ac:dyDescent="0.25">
      <c r="A79" s="91">
        <v>87</v>
      </c>
      <c r="B79" s="92" t="s">
        <v>85</v>
      </c>
      <c r="C79" s="73" t="s">
        <v>167</v>
      </c>
      <c r="D79" s="93" t="s">
        <v>97</v>
      </c>
      <c r="E79" s="93" t="s">
        <v>98</v>
      </c>
      <c r="F79" s="93" t="s">
        <v>98</v>
      </c>
      <c r="G79" s="94" t="s">
        <v>97</v>
      </c>
    </row>
    <row r="80" spans="1:7" x14ac:dyDescent="0.25">
      <c r="A80" s="91">
        <v>65</v>
      </c>
      <c r="B80" s="92" t="s">
        <v>84</v>
      </c>
      <c r="C80" s="73" t="s">
        <v>167</v>
      </c>
      <c r="D80" s="93" t="s">
        <v>98</v>
      </c>
      <c r="E80" s="93" t="s">
        <v>98</v>
      </c>
      <c r="F80" s="93" t="s">
        <v>98</v>
      </c>
      <c r="G80" s="94" t="s">
        <v>98</v>
      </c>
    </row>
    <row r="81" spans="1:7" x14ac:dyDescent="0.25">
      <c r="A81" s="91">
        <v>25</v>
      </c>
      <c r="B81" s="92" t="s">
        <v>44</v>
      </c>
      <c r="C81" s="73" t="s">
        <v>167</v>
      </c>
      <c r="D81" s="93" t="s">
        <v>98</v>
      </c>
      <c r="E81" s="93" t="s">
        <v>98</v>
      </c>
      <c r="F81" s="93" t="s">
        <v>99</v>
      </c>
      <c r="G81" s="94" t="s">
        <v>99</v>
      </c>
    </row>
    <row r="82" spans="1:7" x14ac:dyDescent="0.25">
      <c r="A82" s="91">
        <v>27</v>
      </c>
      <c r="B82" s="92" t="s">
        <v>83</v>
      </c>
      <c r="C82" s="73" t="s">
        <v>167</v>
      </c>
      <c r="D82" s="93" t="s">
        <v>98</v>
      </c>
      <c r="E82" s="93" t="s">
        <v>97</v>
      </c>
      <c r="F82" s="93" t="s">
        <v>98</v>
      </c>
      <c r="G82" s="94" t="s">
        <v>98</v>
      </c>
    </row>
    <row r="83" spans="1:7" x14ac:dyDescent="0.25">
      <c r="A83" s="91">
        <v>28</v>
      </c>
      <c r="B83" s="92" t="s">
        <v>1</v>
      </c>
      <c r="C83" s="73" t="s">
        <v>167</v>
      </c>
      <c r="D83" s="93" t="s">
        <v>98</v>
      </c>
      <c r="E83" s="93" t="s">
        <v>98</v>
      </c>
      <c r="F83" s="93" t="s">
        <v>98</v>
      </c>
      <c r="G83" s="94" t="s">
        <v>99</v>
      </c>
    </row>
    <row r="84" spans="1:7" x14ac:dyDescent="0.25">
      <c r="A84" s="91">
        <v>41</v>
      </c>
      <c r="B84" s="92" t="s">
        <v>21</v>
      </c>
      <c r="C84" s="73" t="s">
        <v>167</v>
      </c>
      <c r="D84" s="93" t="s">
        <v>98</v>
      </c>
      <c r="E84" s="93" t="s">
        <v>98</v>
      </c>
      <c r="F84" s="93" t="s">
        <v>99</v>
      </c>
      <c r="G84" s="94" t="s">
        <v>99</v>
      </c>
    </row>
    <row r="85" spans="1:7" x14ac:dyDescent="0.25">
      <c r="A85" s="91">
        <v>49</v>
      </c>
      <c r="B85" s="92" t="s">
        <v>32</v>
      </c>
      <c r="C85" s="73" t="s">
        <v>167</v>
      </c>
      <c r="D85" s="93" t="s">
        <v>99</v>
      </c>
      <c r="E85" s="93" t="s">
        <v>99</v>
      </c>
      <c r="F85" s="93" t="s">
        <v>99</v>
      </c>
      <c r="G85" s="94" t="s">
        <v>99</v>
      </c>
    </row>
    <row r="86" spans="1:7" ht="15.75" thickBot="1" x14ac:dyDescent="0.3">
      <c r="A86" s="95">
        <v>79</v>
      </c>
      <c r="B86" s="95" t="s">
        <v>13</v>
      </c>
      <c r="C86" s="96" t="s">
        <v>167</v>
      </c>
      <c r="D86" s="97" t="s">
        <v>99</v>
      </c>
      <c r="E86" s="97" t="s">
        <v>99</v>
      </c>
      <c r="F86" s="97" t="s">
        <v>99</v>
      </c>
      <c r="G86" s="98" t="s">
        <v>99</v>
      </c>
    </row>
  </sheetData>
  <sortState ref="A50:G63">
    <sortCondition ref="D50"/>
  </sortState>
  <conditionalFormatting sqref="D2:G86">
    <cfRule type="containsText" dxfId="40" priority="16" operator="containsText" text="E">
      <formula>NOT(ISERROR(SEARCH("E",D2)))</formula>
    </cfRule>
    <cfRule type="containsText" dxfId="39" priority="17" operator="containsText" text="D">
      <formula>NOT(ISERROR(SEARCH("D",D2)))</formula>
    </cfRule>
    <cfRule type="containsText" dxfId="38" priority="18" operator="containsText" text="C">
      <formula>NOT(ISERROR(SEARCH("C",D2)))</formula>
    </cfRule>
    <cfRule type="containsText" dxfId="37" priority="19" operator="containsText" text="B">
      <formula>NOT(ISERROR(SEARCH("B",D2)))</formula>
    </cfRule>
    <cfRule type="containsText" dxfId="36" priority="20" operator="containsText" text="A">
      <formula>NOT(ISERROR(SEARCH("A",D2)))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990"/>
  <sheetViews>
    <sheetView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4.42578125" defaultRowHeight="12.75" x14ac:dyDescent="0.2"/>
  <cols>
    <col min="1" max="1" width="8.85546875" style="14" customWidth="1"/>
    <col min="2" max="2" width="40.85546875" style="14" customWidth="1"/>
    <col min="3" max="3" width="7.28515625" style="14" customWidth="1"/>
    <col min="4" max="4" width="8.85546875" style="14" customWidth="1"/>
    <col min="5" max="5" width="11" style="14" customWidth="1"/>
    <col min="6" max="8" width="13.5703125" style="14" customWidth="1"/>
    <col min="9" max="19" width="13.7109375" style="14" customWidth="1"/>
    <col min="20" max="20" width="17.28515625" style="14" customWidth="1"/>
    <col min="21" max="22" width="13.7109375" style="14" customWidth="1"/>
    <col min="23" max="26" width="16.5703125" style="14" customWidth="1"/>
    <col min="27" max="16384" width="14.42578125" style="14"/>
  </cols>
  <sheetData>
    <row r="1" spans="1:34" x14ac:dyDescent="0.2">
      <c r="B1" s="1"/>
      <c r="C1" s="1"/>
      <c r="D1" s="1"/>
      <c r="E1" s="2"/>
      <c r="F1" s="3" t="s">
        <v>105</v>
      </c>
      <c r="G1" s="3"/>
      <c r="H1" s="4" t="s">
        <v>111</v>
      </c>
      <c r="I1" s="4"/>
      <c r="J1" s="4"/>
      <c r="K1" s="5"/>
      <c r="L1" s="5"/>
      <c r="M1" s="5"/>
      <c r="N1" s="4"/>
      <c r="O1" s="4"/>
      <c r="P1" s="6" t="s">
        <v>94</v>
      </c>
      <c r="Q1" s="6"/>
      <c r="R1" s="7" t="s">
        <v>118</v>
      </c>
      <c r="S1" s="7" t="s">
        <v>119</v>
      </c>
      <c r="T1" s="7" t="s">
        <v>119</v>
      </c>
      <c r="U1" s="7" t="s">
        <v>118</v>
      </c>
      <c r="V1" s="7" t="s">
        <v>119</v>
      </c>
      <c r="W1" s="8" t="s">
        <v>120</v>
      </c>
      <c r="X1" s="8"/>
      <c r="Y1" s="8"/>
      <c r="Z1" s="74"/>
      <c r="AA1" s="9" t="s">
        <v>114</v>
      </c>
      <c r="AB1" s="9"/>
      <c r="AC1" s="9"/>
      <c r="AD1" s="9"/>
      <c r="AE1" s="75" t="s">
        <v>121</v>
      </c>
      <c r="AF1" s="76"/>
      <c r="AG1" s="76"/>
      <c r="AH1" s="76"/>
    </row>
    <row r="2" spans="1:34" ht="14.25" customHeight="1" x14ac:dyDescent="0.2">
      <c r="B2" s="1"/>
      <c r="C2" s="1"/>
      <c r="D2" s="1"/>
      <c r="E2" s="2"/>
      <c r="F2" s="10"/>
      <c r="G2" s="10"/>
      <c r="H2" s="4"/>
      <c r="I2" s="4"/>
      <c r="J2" s="11"/>
      <c r="K2" s="12"/>
      <c r="L2" s="12"/>
      <c r="M2" s="12"/>
      <c r="N2" s="12"/>
      <c r="O2" s="4"/>
      <c r="P2" s="6"/>
      <c r="Q2" s="6"/>
      <c r="R2" s="13">
        <v>0.42625288306198955</v>
      </c>
      <c r="S2" s="13">
        <v>0.32507053129625174</v>
      </c>
      <c r="T2" s="13">
        <v>0.18579958612607914</v>
      </c>
      <c r="U2" s="13">
        <v>4.1006370677947157E-2</v>
      </c>
      <c r="V2" s="13">
        <v>2.1870628837732293E-2</v>
      </c>
      <c r="W2" s="8"/>
      <c r="X2" s="8"/>
      <c r="Y2" s="8"/>
      <c r="Z2" s="74"/>
      <c r="AA2" s="9"/>
      <c r="AB2" s="9"/>
      <c r="AC2" s="9"/>
      <c r="AD2" s="9"/>
      <c r="AE2" s="76"/>
      <c r="AF2" s="76"/>
      <c r="AG2" s="76"/>
      <c r="AH2" s="76"/>
    </row>
    <row r="3" spans="1:34" ht="76.5" x14ac:dyDescent="0.2">
      <c r="A3" s="78" t="s">
        <v>168</v>
      </c>
      <c r="B3" s="77" t="s">
        <v>86</v>
      </c>
      <c r="C3" s="72" t="s">
        <v>135</v>
      </c>
      <c r="D3" s="72" t="s">
        <v>169</v>
      </c>
      <c r="E3" s="78" t="s">
        <v>100</v>
      </c>
      <c r="F3" s="79" t="s">
        <v>93</v>
      </c>
      <c r="G3" s="79" t="s">
        <v>104</v>
      </c>
      <c r="H3" s="80" t="s">
        <v>112</v>
      </c>
      <c r="I3" s="81" t="s">
        <v>92</v>
      </c>
      <c r="J3" s="80" t="s">
        <v>196</v>
      </c>
      <c r="K3" s="80" t="s">
        <v>91</v>
      </c>
      <c r="L3" s="80" t="s">
        <v>197</v>
      </c>
      <c r="M3" s="80" t="s">
        <v>198</v>
      </c>
      <c r="N3" s="80" t="s">
        <v>89</v>
      </c>
      <c r="O3" s="80" t="s">
        <v>88</v>
      </c>
      <c r="P3" s="9" t="s">
        <v>126</v>
      </c>
      <c r="Q3" s="9" t="s">
        <v>87</v>
      </c>
      <c r="R3" s="9" t="s">
        <v>200</v>
      </c>
      <c r="S3" s="9" t="s">
        <v>199</v>
      </c>
      <c r="T3" s="9" t="s">
        <v>201</v>
      </c>
      <c r="U3" s="9" t="s">
        <v>202</v>
      </c>
      <c r="V3" s="9" t="s">
        <v>203</v>
      </c>
      <c r="W3" s="82" t="s">
        <v>106</v>
      </c>
      <c r="X3" s="82" t="s">
        <v>113</v>
      </c>
      <c r="Y3" s="82" t="s">
        <v>107</v>
      </c>
      <c r="Z3" s="82" t="s">
        <v>108</v>
      </c>
      <c r="AA3" s="9" t="s">
        <v>115</v>
      </c>
      <c r="AB3" s="9" t="s">
        <v>116</v>
      </c>
      <c r="AC3" s="9" t="s">
        <v>123</v>
      </c>
      <c r="AD3" s="9" t="s">
        <v>124</v>
      </c>
      <c r="AE3" s="83" t="s">
        <v>122</v>
      </c>
      <c r="AF3" s="83" t="s">
        <v>125</v>
      </c>
      <c r="AG3" s="83" t="s">
        <v>109</v>
      </c>
      <c r="AH3" s="83" t="s">
        <v>110</v>
      </c>
    </row>
    <row r="4" spans="1:34" x14ac:dyDescent="0.2">
      <c r="A4" s="14">
        <v>36</v>
      </c>
      <c r="B4" s="14" t="s">
        <v>9</v>
      </c>
      <c r="C4" s="73" t="s">
        <v>160</v>
      </c>
      <c r="D4" s="86">
        <v>0.80590133446790535</v>
      </c>
      <c r="E4" s="15" t="s">
        <v>95</v>
      </c>
      <c r="F4" s="15">
        <v>398847</v>
      </c>
      <c r="G4" s="15">
        <v>8364</v>
      </c>
      <c r="H4" s="15">
        <v>4755</v>
      </c>
      <c r="I4" s="16">
        <v>522</v>
      </c>
      <c r="J4" s="16">
        <v>234</v>
      </c>
      <c r="K4" s="16">
        <v>499</v>
      </c>
      <c r="L4" s="15">
        <v>895</v>
      </c>
      <c r="M4" s="16">
        <v>19</v>
      </c>
      <c r="N4" s="15">
        <v>16</v>
      </c>
      <c r="O4" s="16">
        <v>411</v>
      </c>
      <c r="P4" s="23">
        <f>H4/F4*100000</f>
        <v>1192.1864775214556</v>
      </c>
      <c r="Q4" s="23">
        <f>(I4/F4)*100000</f>
        <v>130.87725368374339</v>
      </c>
      <c r="R4" s="23">
        <f>(J4/$F4)*100000</f>
        <v>58.669113720298768</v>
      </c>
      <c r="S4" s="22">
        <f>K4/I4*100</f>
        <v>95.593869731800766</v>
      </c>
      <c r="T4" s="23">
        <f>L4/(J4+K4)*100</f>
        <v>122.10095497953614</v>
      </c>
      <c r="U4" s="23">
        <f>(M4/$F4)*100000</f>
        <v>4.7637314559216941</v>
      </c>
      <c r="V4" s="22">
        <f>(N4/O4)*100</f>
        <v>3.8929440389294405</v>
      </c>
      <c r="W4" s="15">
        <v>3615502.6263000001</v>
      </c>
      <c r="X4" s="15">
        <v>2371552</v>
      </c>
      <c r="Y4" s="15">
        <v>6840</v>
      </c>
      <c r="Z4" s="14">
        <v>16657</v>
      </c>
      <c r="AA4" s="84">
        <f>W4/F4*1000</f>
        <v>9064.8860999330573</v>
      </c>
      <c r="AB4" s="84">
        <f>X4/$F4*1000</f>
        <v>5946.0194009231609</v>
      </c>
      <c r="AC4" s="84">
        <f>Y4/$G4</f>
        <v>0.8177905308464849</v>
      </c>
      <c r="AD4" s="84">
        <f>Z4/$G4</f>
        <v>1.9915112386417981</v>
      </c>
      <c r="AE4" s="85">
        <v>3.3809385018944913</v>
      </c>
      <c r="AF4" s="14">
        <v>137</v>
      </c>
      <c r="AG4" s="14">
        <v>16</v>
      </c>
      <c r="AH4" s="14">
        <v>48</v>
      </c>
    </row>
    <row r="5" spans="1:34" x14ac:dyDescent="0.2">
      <c r="A5" s="14">
        <v>23</v>
      </c>
      <c r="B5" s="14" t="s">
        <v>26</v>
      </c>
      <c r="C5" s="73" t="s">
        <v>162</v>
      </c>
      <c r="D5" s="86">
        <v>0.82087748170518293</v>
      </c>
      <c r="E5" s="15" t="s">
        <v>95</v>
      </c>
      <c r="F5" s="15">
        <v>1132121</v>
      </c>
      <c r="G5" s="15">
        <v>10062</v>
      </c>
      <c r="H5" s="15">
        <v>14392</v>
      </c>
      <c r="I5" s="16">
        <v>1273</v>
      </c>
      <c r="J5" s="16">
        <v>377</v>
      </c>
      <c r="K5" s="16">
        <v>1192</v>
      </c>
      <c r="L5" s="15">
        <v>1909</v>
      </c>
      <c r="M5" s="16">
        <v>35</v>
      </c>
      <c r="N5" s="15">
        <v>56</v>
      </c>
      <c r="O5" s="16">
        <v>1093</v>
      </c>
      <c r="P5" s="23">
        <f>H5/F5*100000</f>
        <v>1271.2422082091932</v>
      </c>
      <c r="Q5" s="23">
        <f>(I5/F5)*100000</f>
        <v>112.44381121805885</v>
      </c>
      <c r="R5" s="23">
        <f>(J5/$F5)*100000</f>
        <v>33.300327438498179</v>
      </c>
      <c r="S5" s="22">
        <f>K5/I5*100</f>
        <v>93.637077769049498</v>
      </c>
      <c r="T5" s="23">
        <f>L5/(J5+K5)*100</f>
        <v>121.66985340981518</v>
      </c>
      <c r="U5" s="23">
        <f>(M5/$F5)*100000</f>
        <v>3.0915423351390889</v>
      </c>
      <c r="V5" s="22">
        <f>(N5/O5)*100</f>
        <v>5.1235132662397067</v>
      </c>
      <c r="W5" s="15">
        <v>3624401.9610900003</v>
      </c>
      <c r="X5" s="15">
        <v>9896496</v>
      </c>
      <c r="Y5" s="15">
        <v>10707</v>
      </c>
      <c r="Z5" s="14">
        <v>28282</v>
      </c>
      <c r="AA5" s="84">
        <f>W5/F5*1000</f>
        <v>3201.4263149345347</v>
      </c>
      <c r="AB5" s="84">
        <f>X5/$F5*1000</f>
        <v>8741.5532438670416</v>
      </c>
      <c r="AC5" s="84">
        <f>Y5/$G5</f>
        <v>1.0641025641025641</v>
      </c>
      <c r="AD5" s="84">
        <f>Z5/$G5</f>
        <v>2.8107732061220432</v>
      </c>
      <c r="AE5" s="85">
        <v>7.3814787521493495</v>
      </c>
      <c r="AF5" s="14">
        <v>455</v>
      </c>
      <c r="AG5" s="14">
        <v>1</v>
      </c>
      <c r="AH5" s="14">
        <v>1</v>
      </c>
    </row>
    <row r="6" spans="1:34" x14ac:dyDescent="0.2">
      <c r="A6" s="14">
        <v>5</v>
      </c>
      <c r="B6" s="14" t="s">
        <v>58</v>
      </c>
      <c r="C6" s="73" t="s">
        <v>163</v>
      </c>
      <c r="D6" s="86">
        <v>0.84361211933053548</v>
      </c>
      <c r="E6" s="15" t="s">
        <v>95</v>
      </c>
      <c r="F6" s="18">
        <v>887204</v>
      </c>
      <c r="G6" s="15">
        <v>9404.5</v>
      </c>
      <c r="H6" s="15">
        <v>4975</v>
      </c>
      <c r="I6" s="16">
        <v>427</v>
      </c>
      <c r="J6" s="16">
        <v>53</v>
      </c>
      <c r="K6" s="16">
        <v>419</v>
      </c>
      <c r="L6" s="15">
        <v>302</v>
      </c>
      <c r="M6" s="16">
        <v>3</v>
      </c>
      <c r="N6" s="15">
        <v>6</v>
      </c>
      <c r="O6" s="16">
        <v>92</v>
      </c>
      <c r="P6" s="23">
        <f>H6/F6*100000</f>
        <v>560.75040238772601</v>
      </c>
      <c r="Q6" s="23">
        <f>(I6/F6)*100000</f>
        <v>48.128728003931457</v>
      </c>
      <c r="R6" s="23">
        <f>(J6/$F6)*100000</f>
        <v>5.9738233822210001</v>
      </c>
      <c r="S6" s="22">
        <f>K6/I6*100</f>
        <v>98.126463700234183</v>
      </c>
      <c r="T6" s="23">
        <f>L6/(J6+K6)*100</f>
        <v>63.983050847457626</v>
      </c>
      <c r="U6" s="23">
        <f>(M6/$F6)*100000</f>
        <v>0.3381409461634528</v>
      </c>
      <c r="V6" s="22">
        <f>(N6/O6)*100</f>
        <v>6.5217391304347823</v>
      </c>
      <c r="W6" s="15">
        <v>6133017.4408400003</v>
      </c>
      <c r="X6" s="15">
        <v>553900</v>
      </c>
      <c r="Y6" s="15">
        <v>4697</v>
      </c>
      <c r="Z6" s="14">
        <v>23281</v>
      </c>
      <c r="AA6" s="84">
        <f>W6/F6*1000</f>
        <v>6912.7477342753191</v>
      </c>
      <c r="AB6" s="84">
        <f>X6/$F6*1000</f>
        <v>624.32090026645506</v>
      </c>
      <c r="AC6" s="84">
        <f>Y6/$G6</f>
        <v>0.49944175660588014</v>
      </c>
      <c r="AD6" s="84">
        <f>Z6/$G6</f>
        <v>2.4755170397150299</v>
      </c>
      <c r="AE6" s="85">
        <v>8.3743842364532011</v>
      </c>
      <c r="AF6" s="14">
        <v>116</v>
      </c>
      <c r="AG6" s="14">
        <v>7</v>
      </c>
      <c r="AH6" s="14">
        <v>2</v>
      </c>
    </row>
    <row r="7" spans="1:34" x14ac:dyDescent="0.2">
      <c r="A7" s="14">
        <v>6</v>
      </c>
      <c r="B7" s="14" t="s">
        <v>59</v>
      </c>
      <c r="C7" s="73" t="s">
        <v>163</v>
      </c>
      <c r="D7" s="86">
        <v>0.88838789236575966</v>
      </c>
      <c r="E7" s="15" t="s">
        <v>95</v>
      </c>
      <c r="F7" s="18">
        <v>157254</v>
      </c>
      <c r="G7" s="15">
        <v>9020.25</v>
      </c>
      <c r="H7" s="15">
        <v>955</v>
      </c>
      <c r="I7" s="16">
        <v>93</v>
      </c>
      <c r="J7" s="99">
        <v>0</v>
      </c>
      <c r="K7" s="16">
        <v>93</v>
      </c>
      <c r="L7" s="15">
        <v>17</v>
      </c>
      <c r="M7" s="16">
        <v>0</v>
      </c>
      <c r="N7" s="15">
        <v>0</v>
      </c>
      <c r="O7" s="99">
        <v>2</v>
      </c>
      <c r="P7" s="23">
        <f>H7/F7*100000</f>
        <v>607.29774759306599</v>
      </c>
      <c r="Q7" s="23">
        <f>(I7/F7)*100000</f>
        <v>59.139990079743605</v>
      </c>
      <c r="R7" s="23">
        <f>(J7/$F7)*100000</f>
        <v>0</v>
      </c>
      <c r="S7" s="22">
        <f>K7/I7*100</f>
        <v>100</v>
      </c>
      <c r="T7" s="23">
        <f>L7/(J7+K7)*100</f>
        <v>18.27956989247312</v>
      </c>
      <c r="U7" s="23">
        <f>(M7/$F7)*100000</f>
        <v>0</v>
      </c>
      <c r="V7" s="24">
        <f>(N7/O7)*100</f>
        <v>0</v>
      </c>
      <c r="W7" s="15">
        <v>102478.72126000001</v>
      </c>
      <c r="X7" s="15">
        <v>94371</v>
      </c>
      <c r="Y7" s="15">
        <v>4610</v>
      </c>
      <c r="Z7" s="14">
        <v>6104</v>
      </c>
      <c r="AA7" s="84">
        <f>W7/F7*1000</f>
        <v>651.67640416142035</v>
      </c>
      <c r="AB7" s="84">
        <f>X7/$F7*1000</f>
        <v>600.11827998015951</v>
      </c>
      <c r="AC7" s="84">
        <f>Y7/$G7</f>
        <v>0.51107230952578919</v>
      </c>
      <c r="AD7" s="84">
        <f>Z7/$G7</f>
        <v>0.67669964801419025</v>
      </c>
      <c r="AE7" s="85">
        <v>3.4883720930232558</v>
      </c>
      <c r="AF7" s="14">
        <v>15</v>
      </c>
      <c r="AG7" s="14">
        <v>0</v>
      </c>
      <c r="AH7" s="14">
        <v>0</v>
      </c>
    </row>
    <row r="8" spans="1:34" x14ac:dyDescent="0.2">
      <c r="A8" s="14">
        <v>8</v>
      </c>
      <c r="B8" s="14" t="s">
        <v>55</v>
      </c>
      <c r="C8" s="73" t="s">
        <v>162</v>
      </c>
      <c r="D8" s="86">
        <v>0.7623568332146069</v>
      </c>
      <c r="E8" s="15" t="s">
        <v>95</v>
      </c>
      <c r="F8" s="18">
        <v>66755</v>
      </c>
      <c r="G8" s="15">
        <v>8669.25</v>
      </c>
      <c r="H8" s="15">
        <v>437</v>
      </c>
      <c r="I8" s="16">
        <v>67</v>
      </c>
      <c r="J8" s="99">
        <v>15</v>
      </c>
      <c r="K8" s="16">
        <v>61</v>
      </c>
      <c r="L8" s="15">
        <v>29</v>
      </c>
      <c r="M8" s="16">
        <v>1</v>
      </c>
      <c r="N8" s="15">
        <v>3</v>
      </c>
      <c r="O8" s="19">
        <v>30</v>
      </c>
      <c r="P8" s="23">
        <f>H8/F8*100000</f>
        <v>654.6326117893791</v>
      </c>
      <c r="Q8" s="23">
        <f>(I8/F8)*100000</f>
        <v>100.36701370683843</v>
      </c>
      <c r="R8" s="23">
        <f>(J8/$F8)*100000</f>
        <v>22.470226949292186</v>
      </c>
      <c r="S8" s="22">
        <f>K8/I8*100</f>
        <v>91.044776119402982</v>
      </c>
      <c r="T8" s="25">
        <f>L8/(J8+K8)*100</f>
        <v>38.15789473684211</v>
      </c>
      <c r="U8" s="23">
        <f>(M8/$F8)*100000</f>
        <v>1.4980151299528124</v>
      </c>
      <c r="V8" s="22">
        <f>(N8/O8)*100</f>
        <v>10</v>
      </c>
      <c r="W8" s="15">
        <v>456537.10983999999</v>
      </c>
      <c r="X8" s="15">
        <v>512119</v>
      </c>
      <c r="Y8" s="15">
        <v>11256</v>
      </c>
      <c r="Z8" s="14">
        <v>70000</v>
      </c>
      <c r="AA8" s="84">
        <f>W8/F8*1000</f>
        <v>6838.9949792524903</v>
      </c>
      <c r="AB8" s="84">
        <f>X8/$F8*1000</f>
        <v>7671.6201033630441</v>
      </c>
      <c r="AC8" s="84">
        <f>Y8/$G8</f>
        <v>1.2983822129942038</v>
      </c>
      <c r="AD8" s="84">
        <f>Z8/$G8</f>
        <v>8.0745162499639527</v>
      </c>
      <c r="AE8" s="85">
        <v>19.137466307277627</v>
      </c>
      <c r="AF8" s="14">
        <v>23</v>
      </c>
      <c r="AG8" s="14">
        <v>1</v>
      </c>
      <c r="AH8" s="14">
        <v>1</v>
      </c>
    </row>
    <row r="9" spans="1:34" x14ac:dyDescent="0.2">
      <c r="A9" s="14">
        <v>86</v>
      </c>
      <c r="B9" s="14" t="s">
        <v>73</v>
      </c>
      <c r="C9" s="73" t="s">
        <v>165</v>
      </c>
      <c r="D9" s="86">
        <v>0.81382491020827918</v>
      </c>
      <c r="E9" s="15" t="s">
        <v>95</v>
      </c>
      <c r="F9" s="18">
        <v>414746</v>
      </c>
      <c r="G9" s="15">
        <v>14526</v>
      </c>
      <c r="H9" s="15">
        <v>5362</v>
      </c>
      <c r="I9" s="16">
        <v>454</v>
      </c>
      <c r="J9" s="16">
        <v>43</v>
      </c>
      <c r="K9" s="16">
        <v>373</v>
      </c>
      <c r="L9" s="15">
        <v>693</v>
      </c>
      <c r="M9" s="16">
        <v>18</v>
      </c>
      <c r="N9" s="15">
        <v>29</v>
      </c>
      <c r="O9" s="16">
        <v>418</v>
      </c>
      <c r="P9" s="23">
        <f>H9/F9*100000</f>
        <v>1292.8394728339754</v>
      </c>
      <c r="Q9" s="23">
        <f>(I9/F9)*100000</f>
        <v>109.464587964682</v>
      </c>
      <c r="R9" s="23">
        <f>(J9/$F9)*100000</f>
        <v>10.367791371104241</v>
      </c>
      <c r="S9" s="22">
        <f>K9/I9*100</f>
        <v>82.158590308370037</v>
      </c>
      <c r="T9" s="23">
        <f>L9/(J9+K9)*100</f>
        <v>166.58653846153845</v>
      </c>
      <c r="U9" s="23">
        <f>(M9/$F9)*100000</f>
        <v>4.3400056902296829</v>
      </c>
      <c r="V9" s="22">
        <f>(N9/O9)*100</f>
        <v>6.937799043062201</v>
      </c>
      <c r="W9" s="15">
        <v>6449594.3366599996</v>
      </c>
      <c r="X9" s="15">
        <v>9020401</v>
      </c>
      <c r="Y9" s="15">
        <v>27000</v>
      </c>
      <c r="Z9" s="14">
        <v>1000</v>
      </c>
      <c r="AA9" s="84">
        <f>W9/F9*1000</f>
        <v>15550.708955987518</v>
      </c>
      <c r="AB9" s="84">
        <f>X9/$F9*1000</f>
        <v>21749.21759341862</v>
      </c>
      <c r="AC9" s="84">
        <f>Y9/$G9</f>
        <v>1.8587360594795539</v>
      </c>
      <c r="AD9" s="84">
        <f>Z9/$G9</f>
        <v>6.884207627702052E-2</v>
      </c>
      <c r="AE9" s="85">
        <v>29.594095940959409</v>
      </c>
      <c r="AF9" s="14">
        <v>307</v>
      </c>
      <c r="AG9" s="14">
        <v>23</v>
      </c>
      <c r="AH9" s="14">
        <v>23</v>
      </c>
    </row>
    <row r="10" spans="1:34" x14ac:dyDescent="0.2">
      <c r="A10" s="14">
        <v>20</v>
      </c>
      <c r="B10" s="17" t="s">
        <v>61</v>
      </c>
      <c r="C10" s="73" t="s">
        <v>163</v>
      </c>
      <c r="D10" s="86">
        <v>0.88504504444999077</v>
      </c>
      <c r="E10" s="15" t="s">
        <v>95</v>
      </c>
      <c r="F10" s="18">
        <v>534189</v>
      </c>
      <c r="G10" s="18">
        <v>9753.5</v>
      </c>
      <c r="H10" s="18">
        <v>2611</v>
      </c>
      <c r="I10" s="19">
        <v>410</v>
      </c>
      <c r="J10" s="99">
        <v>0</v>
      </c>
      <c r="K10" s="19">
        <v>408</v>
      </c>
      <c r="L10" s="18">
        <v>0</v>
      </c>
      <c r="M10" s="19">
        <v>0</v>
      </c>
      <c r="N10" s="18">
        <v>0</v>
      </c>
      <c r="O10" s="99">
        <v>25</v>
      </c>
      <c r="P10" s="23">
        <f>H10/F10*100000</f>
        <v>488.77831628880415</v>
      </c>
      <c r="Q10" s="23">
        <f>(I10/F10)*100000</f>
        <v>76.751861232634894</v>
      </c>
      <c r="R10" s="23">
        <f>(J10/$F10)*100000</f>
        <v>0</v>
      </c>
      <c r="S10" s="22">
        <f>K10/I10*100</f>
        <v>99.512195121951223</v>
      </c>
      <c r="T10" s="25">
        <f>L10/(J10+K10)*100</f>
        <v>0</v>
      </c>
      <c r="U10" s="23">
        <f>(M10/$F10)*100000</f>
        <v>0</v>
      </c>
      <c r="V10" s="24">
        <f>(N10/O10)*100</f>
        <v>0</v>
      </c>
      <c r="W10" s="15">
        <v>723265.70539000002</v>
      </c>
      <c r="X10" s="15">
        <v>51675</v>
      </c>
      <c r="Y10" s="15">
        <v>11700</v>
      </c>
      <c r="Z10" s="14">
        <v>16350</v>
      </c>
      <c r="AA10" s="84">
        <f>W10/F10*1000</f>
        <v>1353.9509525467579</v>
      </c>
      <c r="AB10" s="84">
        <f>X10/$F10*1000</f>
        <v>96.735425102351414</v>
      </c>
      <c r="AC10" s="84">
        <f>Y10/$G10</f>
        <v>1.1995693853488492</v>
      </c>
      <c r="AD10" s="84">
        <f>Z10/$G10</f>
        <v>1.6763213205515968</v>
      </c>
      <c r="AE10" s="85">
        <v>4.7399605003291638</v>
      </c>
      <c r="AF10" s="14">
        <v>25</v>
      </c>
      <c r="AG10" s="14">
        <v>0</v>
      </c>
      <c r="AH10" s="14">
        <v>0</v>
      </c>
    </row>
    <row r="11" spans="1:34" x14ac:dyDescent="0.2">
      <c r="A11" s="14">
        <v>21</v>
      </c>
      <c r="B11" s="14" t="s">
        <v>68</v>
      </c>
      <c r="C11" s="73" t="s">
        <v>164</v>
      </c>
      <c r="D11" s="86">
        <v>0.77045283099626838</v>
      </c>
      <c r="E11" s="15" t="s">
        <v>95</v>
      </c>
      <c r="F11" s="18">
        <v>257398</v>
      </c>
      <c r="G11" s="15">
        <v>8567.25</v>
      </c>
      <c r="H11" s="15">
        <v>2971</v>
      </c>
      <c r="I11" s="16">
        <v>296</v>
      </c>
      <c r="J11" s="16">
        <v>124</v>
      </c>
      <c r="K11" s="16">
        <v>267</v>
      </c>
      <c r="L11" s="15">
        <v>444</v>
      </c>
      <c r="M11" s="16">
        <v>12</v>
      </c>
      <c r="N11" s="15">
        <v>7</v>
      </c>
      <c r="O11" s="16">
        <v>195</v>
      </c>
      <c r="P11" s="23">
        <f>H11/F11*100000</f>
        <v>1154.2436227165713</v>
      </c>
      <c r="Q11" s="23">
        <f>(I11/F11)*100000</f>
        <v>114.99700852376476</v>
      </c>
      <c r="R11" s="23">
        <f>(J11/$F11)*100000</f>
        <v>48.174422489685234</v>
      </c>
      <c r="S11" s="22">
        <f>K11/I11*100</f>
        <v>90.202702702702695</v>
      </c>
      <c r="T11" s="23">
        <f>L11/(J11+K11)*100</f>
        <v>113.55498721227622</v>
      </c>
      <c r="U11" s="23">
        <f>(M11/$F11)*100000</f>
        <v>4.6620408860985707</v>
      </c>
      <c r="V11" s="22">
        <f>(N11/O11)*100</f>
        <v>3.5897435897435894</v>
      </c>
      <c r="W11" s="15">
        <v>1050670.58895</v>
      </c>
      <c r="X11" s="15">
        <v>1424534</v>
      </c>
      <c r="Y11" s="15">
        <v>7381</v>
      </c>
      <c r="Z11" s="14">
        <v>46595</v>
      </c>
      <c r="AA11" s="84">
        <f>W11/F11*1000</f>
        <v>4081.8910362551383</v>
      </c>
      <c r="AB11" s="84">
        <f>X11/$F11*1000</f>
        <v>5534.3631263646184</v>
      </c>
      <c r="AC11" s="84">
        <f>Y11/$G11</f>
        <v>0.86153666579123989</v>
      </c>
      <c r="AD11" s="84">
        <f>Z11/$G11</f>
        <v>5.4387347165076312</v>
      </c>
      <c r="AE11" s="85">
        <v>11.430090377458798</v>
      </c>
      <c r="AF11" s="14">
        <v>93</v>
      </c>
      <c r="AG11" s="14">
        <v>4</v>
      </c>
      <c r="AH11" s="14">
        <v>0</v>
      </c>
    </row>
    <row r="12" spans="1:34" x14ac:dyDescent="0.2">
      <c r="A12" s="14">
        <v>31</v>
      </c>
      <c r="B12" s="14" t="s">
        <v>4</v>
      </c>
      <c r="C12" s="73" t="s">
        <v>160</v>
      </c>
      <c r="D12" s="86">
        <v>0.60076411958361575</v>
      </c>
      <c r="E12" s="15" t="s">
        <v>96</v>
      </c>
      <c r="F12" s="15">
        <v>284716</v>
      </c>
      <c r="G12" s="15">
        <v>8310</v>
      </c>
      <c r="H12" s="15">
        <v>2015</v>
      </c>
      <c r="I12" s="16">
        <v>283</v>
      </c>
      <c r="J12" s="16">
        <v>260</v>
      </c>
      <c r="K12" s="16">
        <v>203</v>
      </c>
      <c r="L12" s="15">
        <v>500</v>
      </c>
      <c r="M12" s="16">
        <v>10</v>
      </c>
      <c r="N12" s="15">
        <v>4</v>
      </c>
      <c r="O12" s="16">
        <v>257</v>
      </c>
      <c r="P12" s="23">
        <f>H12/F12*100000</f>
        <v>707.7227834052178</v>
      </c>
      <c r="Q12" s="23">
        <f>(I12/F12)*100000</f>
        <v>99.397294145745249</v>
      </c>
      <c r="R12" s="23">
        <f>(J12/$F12)*100000</f>
        <v>91.319068826479722</v>
      </c>
      <c r="S12" s="22">
        <f>K12/I12*100</f>
        <v>71.731448763250881</v>
      </c>
      <c r="T12" s="23">
        <f>L12/(J12+K12)*100</f>
        <v>107.99136069114471</v>
      </c>
      <c r="U12" s="23">
        <f>(M12/$F12)*100000</f>
        <v>3.5122718779415272</v>
      </c>
      <c r="V12" s="22">
        <f>(N12/O12)*100</f>
        <v>1.556420233463035</v>
      </c>
      <c r="W12" s="15">
        <v>1667448.8829000001</v>
      </c>
      <c r="X12" s="15">
        <v>640640</v>
      </c>
      <c r="Y12" s="15">
        <v>8606</v>
      </c>
      <c r="Z12" s="14">
        <v>22978</v>
      </c>
      <c r="AA12" s="84">
        <f>W12/F12*1000</f>
        <v>5856.5338193146863</v>
      </c>
      <c r="AB12" s="84">
        <f>X12/$F12*1000</f>
        <v>2250.1018558844603</v>
      </c>
      <c r="AC12" s="84">
        <f>Y12/$G12</f>
        <v>1.0356197352587244</v>
      </c>
      <c r="AD12" s="84">
        <f>Z12/$G12</f>
        <v>2.7651022864019255</v>
      </c>
      <c r="AE12" s="85">
        <v>18.887015177065766</v>
      </c>
      <c r="AF12" s="14">
        <v>72</v>
      </c>
      <c r="AG12" s="14">
        <v>14</v>
      </c>
      <c r="AH12" s="14">
        <v>3</v>
      </c>
    </row>
    <row r="13" spans="1:34" x14ac:dyDescent="0.2">
      <c r="A13" s="14">
        <v>34</v>
      </c>
      <c r="B13" s="14" t="s">
        <v>7</v>
      </c>
      <c r="C13" s="73" t="s">
        <v>162</v>
      </c>
      <c r="D13" s="86">
        <v>0.6705594092886612</v>
      </c>
      <c r="E13" s="15" t="s">
        <v>96</v>
      </c>
      <c r="F13" s="15">
        <v>478486</v>
      </c>
      <c r="G13" s="15">
        <v>9096</v>
      </c>
      <c r="H13" s="15">
        <v>7623</v>
      </c>
      <c r="I13" s="16">
        <v>755</v>
      </c>
      <c r="J13" s="16">
        <v>390</v>
      </c>
      <c r="K13" s="16">
        <v>639</v>
      </c>
      <c r="L13" s="15">
        <v>856</v>
      </c>
      <c r="M13" s="16">
        <v>80</v>
      </c>
      <c r="N13" s="15">
        <v>35</v>
      </c>
      <c r="O13" s="16">
        <v>588</v>
      </c>
      <c r="P13" s="23">
        <f>H13/F13*100000</f>
        <v>1593.1500608168265</v>
      </c>
      <c r="Q13" s="23">
        <f>(I13/F13)*100000</f>
        <v>157.78936060825185</v>
      </c>
      <c r="R13" s="23">
        <f>(J13/$F13)*100000</f>
        <v>81.507086936712881</v>
      </c>
      <c r="S13" s="22">
        <f>K13/I13*100</f>
        <v>84.63576158940397</v>
      </c>
      <c r="T13" s="23">
        <f>L13/(J13+K13)*100</f>
        <v>83.187560738581141</v>
      </c>
      <c r="U13" s="23">
        <f>(M13/$F13)*100000</f>
        <v>16.719402448556487</v>
      </c>
      <c r="V13" s="22">
        <f>(N13/O13)*100</f>
        <v>5.9523809523809517</v>
      </c>
      <c r="W13" s="15">
        <v>2849984.5524800001</v>
      </c>
      <c r="X13" s="15">
        <v>4222722</v>
      </c>
      <c r="Y13" s="15">
        <v>7155</v>
      </c>
      <c r="Z13" s="14">
        <v>9181</v>
      </c>
      <c r="AA13" s="84">
        <f>W13/F13*1000</f>
        <v>5956.2548381352854</v>
      </c>
      <c r="AB13" s="84">
        <f>X13/$F13*1000</f>
        <v>8825.1735682966701</v>
      </c>
      <c r="AC13" s="84">
        <f>Y13/$G13</f>
        <v>0.78660949868073882</v>
      </c>
      <c r="AD13" s="84">
        <f>Z13/$G13</f>
        <v>1.0093447669305189</v>
      </c>
      <c r="AE13" s="85">
        <v>4.427588639971777</v>
      </c>
      <c r="AF13" s="14">
        <v>251</v>
      </c>
      <c r="AG13" s="14">
        <v>66</v>
      </c>
      <c r="AH13" s="14">
        <v>275</v>
      </c>
    </row>
    <row r="14" spans="1:34" x14ac:dyDescent="0.2">
      <c r="A14" s="14">
        <v>77</v>
      </c>
      <c r="B14" s="14" t="s">
        <v>10</v>
      </c>
      <c r="C14" s="73" t="s">
        <v>160</v>
      </c>
      <c r="D14" s="86">
        <v>0.61406451054316868</v>
      </c>
      <c r="E14" s="15" t="s">
        <v>96</v>
      </c>
      <c r="F14" s="15">
        <v>2025064</v>
      </c>
      <c r="G14" s="15">
        <v>15865</v>
      </c>
      <c r="H14" s="15">
        <v>14393</v>
      </c>
      <c r="I14" s="16">
        <v>1298</v>
      </c>
      <c r="J14" s="16">
        <v>1636</v>
      </c>
      <c r="K14" s="16">
        <v>891</v>
      </c>
      <c r="L14" s="15">
        <v>3452</v>
      </c>
      <c r="M14" s="16">
        <v>180</v>
      </c>
      <c r="N14" s="15">
        <v>53</v>
      </c>
      <c r="O14" s="16">
        <v>1122</v>
      </c>
      <c r="P14" s="23">
        <f>H14/F14*100000</f>
        <v>710.74296911109968</v>
      </c>
      <c r="Q14" s="23">
        <f>(I14/F14)*100000</f>
        <v>64.096739658598437</v>
      </c>
      <c r="R14" s="23">
        <f>(J14/$F14)*100000</f>
        <v>80.787570170621763</v>
      </c>
      <c r="S14" s="22">
        <f>K14/I14*100</f>
        <v>68.644067796610159</v>
      </c>
      <c r="T14" s="23">
        <f>L14/(J14+K14)*100</f>
        <v>136.60466956865849</v>
      </c>
      <c r="U14" s="23">
        <f>(M14/$F14)*100000</f>
        <v>8.8886079649828353</v>
      </c>
      <c r="V14" s="22">
        <f>(N14/O14)*100</f>
        <v>4.7237076648841354</v>
      </c>
      <c r="W14" s="15">
        <v>10411185.323139999</v>
      </c>
      <c r="X14" s="15">
        <v>20340480</v>
      </c>
      <c r="Y14" s="15">
        <v>13435</v>
      </c>
      <c r="Z14" s="14">
        <v>41047</v>
      </c>
      <c r="AA14" s="84">
        <f>W14/F14*1000</f>
        <v>5141.1635993430327</v>
      </c>
      <c r="AB14" s="84">
        <f>X14/$F14*1000</f>
        <v>10044.364029976336</v>
      </c>
      <c r="AC14" s="84">
        <f>Y14/$G14</f>
        <v>0.84683265048849665</v>
      </c>
      <c r="AD14" s="84">
        <f>Z14/$G14</f>
        <v>2.5872675701229122</v>
      </c>
      <c r="AE14" s="85">
        <v>48.080949057920449</v>
      </c>
      <c r="AF14" s="14">
        <v>876</v>
      </c>
      <c r="AG14" s="14">
        <v>55</v>
      </c>
      <c r="AH14" s="14">
        <v>49</v>
      </c>
    </row>
    <row r="15" spans="1:34" x14ac:dyDescent="0.2">
      <c r="A15" s="14">
        <v>85</v>
      </c>
      <c r="B15" s="14" t="s">
        <v>12</v>
      </c>
      <c r="C15" s="73" t="s">
        <v>162</v>
      </c>
      <c r="D15" s="86">
        <v>0.68145439913936001</v>
      </c>
      <c r="E15" s="15" t="s">
        <v>96</v>
      </c>
      <c r="F15" s="15">
        <v>77454</v>
      </c>
      <c r="G15" s="15">
        <v>10105.5</v>
      </c>
      <c r="H15" s="15">
        <v>673</v>
      </c>
      <c r="I15" s="16">
        <v>89</v>
      </c>
      <c r="J15" s="16">
        <v>35</v>
      </c>
      <c r="K15" s="16">
        <v>72</v>
      </c>
      <c r="L15" s="15">
        <v>86</v>
      </c>
      <c r="M15" s="16">
        <v>6</v>
      </c>
      <c r="N15" s="15">
        <v>5</v>
      </c>
      <c r="O15" s="16">
        <v>56</v>
      </c>
      <c r="P15" s="23">
        <f>H15/F15*100000</f>
        <v>868.90283264905622</v>
      </c>
      <c r="Q15" s="23">
        <f>(I15/F15)*100000</f>
        <v>114.90691248999406</v>
      </c>
      <c r="R15" s="23">
        <f>(J15/$F15)*100000</f>
        <v>45.188111653368452</v>
      </c>
      <c r="S15" s="22">
        <f>K15/I15*100</f>
        <v>80.898876404494374</v>
      </c>
      <c r="T15" s="23">
        <f>L15/(J15+K15)*100</f>
        <v>80.373831775700936</v>
      </c>
      <c r="U15" s="23">
        <f>(M15/$F15)*100000</f>
        <v>7.7465334262917347</v>
      </c>
      <c r="V15" s="22">
        <f>(N15/O15)*100</f>
        <v>8.9285714285714288</v>
      </c>
      <c r="W15" s="15">
        <v>1262340.3274900001</v>
      </c>
      <c r="X15" s="15">
        <v>502940</v>
      </c>
      <c r="Y15" s="15">
        <v>15182</v>
      </c>
      <c r="Z15" s="14">
        <v>4839</v>
      </c>
      <c r="AA15" s="84">
        <f>W15/F15*1000</f>
        <v>16297.935903762234</v>
      </c>
      <c r="AB15" s="84">
        <f>X15/$F15*1000</f>
        <v>6493.4025356986076</v>
      </c>
      <c r="AC15" s="84">
        <f>Y15/$G15</f>
        <v>1.5023502053337292</v>
      </c>
      <c r="AD15" s="84">
        <f>Z15/$G15</f>
        <v>0.4788481519964376</v>
      </c>
      <c r="AE15" s="85">
        <v>11.333333333333332</v>
      </c>
      <c r="AF15" s="14">
        <v>36</v>
      </c>
      <c r="AG15" s="14">
        <v>0</v>
      </c>
      <c r="AH15" s="14">
        <v>1</v>
      </c>
    </row>
    <row r="16" spans="1:34" x14ac:dyDescent="0.2">
      <c r="A16" s="14">
        <v>7</v>
      </c>
      <c r="B16" s="14" t="s">
        <v>18</v>
      </c>
      <c r="C16" s="73" t="s">
        <v>163</v>
      </c>
      <c r="D16" s="86">
        <v>0.69138006673382746</v>
      </c>
      <c r="E16" s="15" t="s">
        <v>96</v>
      </c>
      <c r="F16" s="15">
        <v>206748</v>
      </c>
      <c r="G16" s="15">
        <v>10757.25</v>
      </c>
      <c r="H16" s="15">
        <v>1230</v>
      </c>
      <c r="I16" s="16">
        <v>118</v>
      </c>
      <c r="J16" s="16">
        <v>132</v>
      </c>
      <c r="K16" s="16">
        <v>103</v>
      </c>
      <c r="L16" s="15">
        <v>123</v>
      </c>
      <c r="M16" s="16">
        <v>3</v>
      </c>
      <c r="N16" s="15">
        <v>15</v>
      </c>
      <c r="O16" s="16">
        <v>72</v>
      </c>
      <c r="P16" s="23">
        <f>H16/F16*100000</f>
        <v>594.92715769922802</v>
      </c>
      <c r="Q16" s="23">
        <f>(I16/F16)*100000</f>
        <v>57.074312689844646</v>
      </c>
      <c r="R16" s="23">
        <f>(J16/$F16)*100000</f>
        <v>63.845841314063492</v>
      </c>
      <c r="S16" s="22">
        <f>K16/I16*100</f>
        <v>87.288135593220346</v>
      </c>
      <c r="T16" s="23">
        <f>L16/(J16+K16)*100</f>
        <v>52.340425531914889</v>
      </c>
      <c r="U16" s="23">
        <f>(M16/$F16)*100000</f>
        <v>1.4510418480468976</v>
      </c>
      <c r="V16" s="22">
        <f>(N16/O16)*100</f>
        <v>20.833333333333336</v>
      </c>
      <c r="W16" s="15">
        <v>1046612.6799400001</v>
      </c>
      <c r="X16" s="15">
        <v>346933</v>
      </c>
      <c r="Y16" s="15">
        <v>8083</v>
      </c>
      <c r="Z16" s="14">
        <v>2000</v>
      </c>
      <c r="AA16" s="84">
        <f>W16/F16*1000</f>
        <v>5062.2626576315133</v>
      </c>
      <c r="AB16" s="84">
        <f>X16/$F16*1000</f>
        <v>1678.0476715615146</v>
      </c>
      <c r="AC16" s="84">
        <f>Y16/$G16</f>
        <v>0.75140021845731952</v>
      </c>
      <c r="AD16" s="84">
        <f>Z16/$G16</f>
        <v>0.18592112296358271</v>
      </c>
      <c r="AE16" s="85">
        <v>6.3739376770538243</v>
      </c>
      <c r="AF16" s="14">
        <v>85</v>
      </c>
      <c r="AG16" s="14">
        <v>6</v>
      </c>
      <c r="AH16" s="14">
        <v>3</v>
      </c>
    </row>
    <row r="17" spans="1:34" x14ac:dyDescent="0.2">
      <c r="A17" s="14">
        <v>9</v>
      </c>
      <c r="B17" s="14" t="s">
        <v>22</v>
      </c>
      <c r="C17" s="73" t="s">
        <v>163</v>
      </c>
      <c r="D17" s="86">
        <v>0.66988572701597915</v>
      </c>
      <c r="E17" s="15" t="s">
        <v>96</v>
      </c>
      <c r="F17" s="15">
        <v>107177</v>
      </c>
      <c r="G17" s="15">
        <v>9021.75</v>
      </c>
      <c r="H17" s="15">
        <v>849</v>
      </c>
      <c r="I17" s="16">
        <v>117</v>
      </c>
      <c r="J17" s="16">
        <v>95</v>
      </c>
      <c r="K17" s="16">
        <v>104</v>
      </c>
      <c r="L17" s="15">
        <v>102</v>
      </c>
      <c r="M17" s="16">
        <v>0</v>
      </c>
      <c r="N17" s="15">
        <v>3</v>
      </c>
      <c r="O17" s="16">
        <v>74</v>
      </c>
      <c r="P17" s="23">
        <f>H17/F17*100000</f>
        <v>792.14756897468681</v>
      </c>
      <c r="Q17" s="23">
        <f>(I17/F17)*100000</f>
        <v>109.16521268555753</v>
      </c>
      <c r="R17" s="23">
        <f>(J17/$F17)*100000</f>
        <v>88.63842055664928</v>
      </c>
      <c r="S17" s="22">
        <f>K17/I17*100</f>
        <v>88.888888888888886</v>
      </c>
      <c r="T17" s="23">
        <f>L17/(J17+K17)*100</f>
        <v>51.256281407035175</v>
      </c>
      <c r="U17" s="23">
        <f>(M17/$F17)*100000</f>
        <v>0</v>
      </c>
      <c r="V17" s="22">
        <f>(N17/O17)*100</f>
        <v>4.0540540540540544</v>
      </c>
      <c r="W17" s="15">
        <v>749505.20826999994</v>
      </c>
      <c r="X17" s="15">
        <v>664750</v>
      </c>
      <c r="Y17" s="15">
        <v>7800</v>
      </c>
      <c r="Z17" s="14">
        <v>46700</v>
      </c>
      <c r="AA17" s="84">
        <f>W17/F17*1000</f>
        <v>6993.1534589510802</v>
      </c>
      <c r="AB17" s="84">
        <f>X17/$F17*1000</f>
        <v>6202.3568489508016</v>
      </c>
      <c r="AC17" s="84">
        <f>Y17/$G17</f>
        <v>0.86457727159364872</v>
      </c>
      <c r="AD17" s="84">
        <f>Z17/$G17</f>
        <v>5.1763793055671021</v>
      </c>
      <c r="AE17" s="85">
        <v>4.4871794871794872</v>
      </c>
      <c r="AF17" s="14">
        <v>22</v>
      </c>
      <c r="AG17" s="14">
        <v>1</v>
      </c>
      <c r="AH17" s="14">
        <v>34</v>
      </c>
    </row>
    <row r="18" spans="1:34" x14ac:dyDescent="0.2">
      <c r="A18" s="14">
        <v>44</v>
      </c>
      <c r="B18" s="14" t="s">
        <v>25</v>
      </c>
      <c r="C18" s="73" t="s">
        <v>160</v>
      </c>
      <c r="D18" s="86">
        <v>0.65699633363937304</v>
      </c>
      <c r="E18" s="15" t="s">
        <v>96</v>
      </c>
      <c r="F18" s="15">
        <v>129578</v>
      </c>
      <c r="G18" s="15">
        <v>9589.75</v>
      </c>
      <c r="H18" s="15">
        <v>1791</v>
      </c>
      <c r="I18" s="16">
        <v>190</v>
      </c>
      <c r="J18" s="16">
        <v>153</v>
      </c>
      <c r="K18" s="16">
        <v>160</v>
      </c>
      <c r="L18" s="15">
        <v>275</v>
      </c>
      <c r="M18" s="16">
        <v>19</v>
      </c>
      <c r="N18" s="15">
        <v>16</v>
      </c>
      <c r="O18" s="16">
        <v>121</v>
      </c>
      <c r="P18" s="23">
        <f>H18/F18*100000</f>
        <v>1382.1790736081743</v>
      </c>
      <c r="Q18" s="23">
        <f>(I18/F18)*100000</f>
        <v>146.62982913766226</v>
      </c>
      <c r="R18" s="23">
        <f>(J18/$F18)*100000</f>
        <v>118.07559925295959</v>
      </c>
      <c r="S18" s="22">
        <f>K18/I18*100</f>
        <v>84.210526315789465</v>
      </c>
      <c r="T18" s="23">
        <f>L18/(J18+K18)*100</f>
        <v>87.859424920127793</v>
      </c>
      <c r="U18" s="23">
        <f>(M18/$F18)*100000</f>
        <v>14.662982913766227</v>
      </c>
      <c r="V18" s="22">
        <f>(N18/O18)*100</f>
        <v>13.223140495867769</v>
      </c>
      <c r="W18" s="15">
        <v>838667.29686999996</v>
      </c>
      <c r="X18" s="15">
        <v>400550</v>
      </c>
      <c r="Y18" s="15">
        <v>6534</v>
      </c>
      <c r="Z18" s="14" t="s">
        <v>14</v>
      </c>
      <c r="AA18" s="84">
        <f>W18/F18*1000</f>
        <v>6472.2969707049033</v>
      </c>
      <c r="AB18" s="84">
        <f>X18/$F18*1000</f>
        <v>3091.1883190047697</v>
      </c>
      <c r="AC18" s="84">
        <f>Y18/$G18</f>
        <v>0.68135248572694807</v>
      </c>
      <c r="AD18" s="14" t="s">
        <v>14</v>
      </c>
      <c r="AE18" s="85">
        <v>8.3798882681564244</v>
      </c>
      <c r="AF18" s="14">
        <v>72</v>
      </c>
      <c r="AG18" s="14">
        <v>28</v>
      </c>
      <c r="AH18" s="14">
        <v>28</v>
      </c>
    </row>
    <row r="19" spans="1:34" x14ac:dyDescent="0.2">
      <c r="A19" s="14">
        <v>50</v>
      </c>
      <c r="B19" s="14" t="s">
        <v>33</v>
      </c>
      <c r="C19" s="73" t="s">
        <v>160</v>
      </c>
      <c r="D19" s="86">
        <v>0.7463132300751274</v>
      </c>
      <c r="E19" s="15" t="s">
        <v>96</v>
      </c>
      <c r="F19" s="15">
        <v>1387466</v>
      </c>
      <c r="G19" s="15">
        <v>11666.5</v>
      </c>
      <c r="H19" s="15">
        <v>16651</v>
      </c>
      <c r="I19" s="16">
        <v>1691</v>
      </c>
      <c r="J19" s="16">
        <v>1113</v>
      </c>
      <c r="K19" s="16">
        <v>1448</v>
      </c>
      <c r="L19" s="15">
        <v>3799</v>
      </c>
      <c r="M19" s="16">
        <v>50</v>
      </c>
      <c r="N19" s="15">
        <v>70</v>
      </c>
      <c r="O19" s="16">
        <v>1206</v>
      </c>
      <c r="P19" s="23">
        <f>H19/F19*100000</f>
        <v>1200.1014799641937</v>
      </c>
      <c r="Q19" s="23">
        <f>(I19/F19)*100000</f>
        <v>121.87686040594869</v>
      </c>
      <c r="R19" s="23">
        <f>(J19/$F19)*100000</f>
        <v>80.218181923016488</v>
      </c>
      <c r="S19" s="22">
        <f>K19/I19*100</f>
        <v>85.629804849201648</v>
      </c>
      <c r="T19" s="23">
        <f>L19/(J19+K19)*100</f>
        <v>148.34049199531435</v>
      </c>
      <c r="U19" s="23">
        <f>(M19/$F19)*100000</f>
        <v>3.6036919102882519</v>
      </c>
      <c r="V19" s="22">
        <f>(N19/O19)*100</f>
        <v>5.804311774461028</v>
      </c>
      <c r="W19" s="15">
        <v>12074331.50183</v>
      </c>
      <c r="X19" s="15">
        <v>14779154</v>
      </c>
      <c r="Y19" s="15">
        <v>14377</v>
      </c>
      <c r="Z19" s="14">
        <v>10032</v>
      </c>
      <c r="AA19" s="84">
        <f>W19/F19*1000</f>
        <v>8702.4341510566755</v>
      </c>
      <c r="AB19" s="84">
        <f>X19/$F19*1000</f>
        <v>10651.903542140852</v>
      </c>
      <c r="AC19" s="84">
        <f>Y19/$G19</f>
        <v>1.232331890455578</v>
      </c>
      <c r="AD19" s="84">
        <f>Z19/$G19</f>
        <v>0.85989799854283633</v>
      </c>
      <c r="AE19" s="85">
        <v>39.214686384497703</v>
      </c>
      <c r="AF19" s="14">
        <v>475</v>
      </c>
      <c r="AG19" s="14">
        <v>77</v>
      </c>
      <c r="AH19" s="14">
        <v>75</v>
      </c>
    </row>
    <row r="20" spans="1:34" x14ac:dyDescent="0.2">
      <c r="A20" s="14">
        <v>53</v>
      </c>
      <c r="B20" s="14" t="s">
        <v>37</v>
      </c>
      <c r="C20" s="73" t="s">
        <v>161</v>
      </c>
      <c r="D20" s="86">
        <v>0.66598598223757133</v>
      </c>
      <c r="E20" s="15" t="s">
        <v>96</v>
      </c>
      <c r="F20" s="18">
        <v>116723</v>
      </c>
      <c r="G20" s="15">
        <v>10155</v>
      </c>
      <c r="H20" s="15">
        <v>2605</v>
      </c>
      <c r="I20" s="16">
        <v>271</v>
      </c>
      <c r="J20" s="16">
        <v>158</v>
      </c>
      <c r="K20" s="16">
        <v>243</v>
      </c>
      <c r="L20" s="15">
        <v>336</v>
      </c>
      <c r="M20" s="16">
        <v>29</v>
      </c>
      <c r="N20" s="15">
        <v>10</v>
      </c>
      <c r="O20" s="16">
        <v>202</v>
      </c>
      <c r="P20" s="23">
        <f>H20/F20*100000</f>
        <v>2231.7795121784052</v>
      </c>
      <c r="Q20" s="23">
        <f>(I20/F20)*100000</f>
        <v>232.17360760090128</v>
      </c>
      <c r="R20" s="23">
        <f>(J20/$F20)*100000</f>
        <v>135.36321033558082</v>
      </c>
      <c r="S20" s="22">
        <f>K20/I20*100</f>
        <v>89.667896678966784</v>
      </c>
      <c r="T20" s="23">
        <f>L20/(J20+K20)*100</f>
        <v>83.790523690773071</v>
      </c>
      <c r="U20" s="23">
        <f>(M20/$F20)*100000</f>
        <v>24.845146200834453</v>
      </c>
      <c r="V20" s="22">
        <f>(N20/O20)*100</f>
        <v>4.9504950495049505</v>
      </c>
      <c r="W20" s="15">
        <v>1553915.95646</v>
      </c>
      <c r="X20" s="15">
        <v>676622</v>
      </c>
      <c r="Y20" s="15">
        <v>6682</v>
      </c>
      <c r="Z20" s="14">
        <v>41701</v>
      </c>
      <c r="AA20" s="84">
        <f>W20/F20*1000</f>
        <v>13312.851421399382</v>
      </c>
      <c r="AB20" s="84">
        <f>X20/$F20*1000</f>
        <v>5796.818107827934</v>
      </c>
      <c r="AC20" s="84">
        <f>Y20/$G20</f>
        <v>0.65800098473658297</v>
      </c>
      <c r="AD20" s="84">
        <f>Z20/$G20</f>
        <v>4.1064500246184146</v>
      </c>
      <c r="AE20" s="85">
        <v>13.777441332323997</v>
      </c>
      <c r="AF20" s="14">
        <v>59</v>
      </c>
      <c r="AG20" s="14">
        <v>58</v>
      </c>
      <c r="AH20" s="14">
        <v>11</v>
      </c>
    </row>
    <row r="21" spans="1:34" x14ac:dyDescent="0.2">
      <c r="A21" s="14">
        <v>55</v>
      </c>
      <c r="B21" s="14" t="s">
        <v>39</v>
      </c>
      <c r="C21" s="73" t="s">
        <v>166</v>
      </c>
      <c r="D21" s="86">
        <v>0.60619737787298134</v>
      </c>
      <c r="E21" s="15" t="s">
        <v>96</v>
      </c>
      <c r="F21" s="18">
        <v>412313</v>
      </c>
      <c r="G21" s="15">
        <v>8877</v>
      </c>
      <c r="H21" s="15">
        <v>7320</v>
      </c>
      <c r="I21" s="16">
        <v>855</v>
      </c>
      <c r="J21" s="16">
        <v>571</v>
      </c>
      <c r="K21" s="16">
        <v>763</v>
      </c>
      <c r="L21" s="15">
        <v>461</v>
      </c>
      <c r="M21" s="16">
        <v>58</v>
      </c>
      <c r="N21" s="15">
        <v>40</v>
      </c>
      <c r="O21" s="16">
        <v>516</v>
      </c>
      <c r="P21" s="23">
        <f>H21/F21*100000</f>
        <v>1775.3502800057236</v>
      </c>
      <c r="Q21" s="23">
        <f>(I21/F21)*100000</f>
        <v>207.36673352525872</v>
      </c>
      <c r="R21" s="23">
        <f>(J21/$F21)*100000</f>
        <v>138.48702320809676</v>
      </c>
      <c r="S21" s="22">
        <f>K21/I21*100</f>
        <v>89.239766081871338</v>
      </c>
      <c r="T21" s="23">
        <f>L21/(J21+K21)*100</f>
        <v>34.557721139430285</v>
      </c>
      <c r="U21" s="23">
        <f>(M21/$F21)*100000</f>
        <v>14.066983092941529</v>
      </c>
      <c r="V21" s="22">
        <f>(N21/O21)*100</f>
        <v>7.7519379844961236</v>
      </c>
      <c r="W21" s="15">
        <v>1203016.6730899999</v>
      </c>
      <c r="X21" s="15">
        <v>2601869</v>
      </c>
      <c r="Y21" s="15">
        <v>7193</v>
      </c>
      <c r="Z21" s="14" t="s">
        <v>14</v>
      </c>
      <c r="AA21" s="84">
        <f>W21/F21*1000</f>
        <v>2917.726758773068</v>
      </c>
      <c r="AB21" s="84">
        <f>X21/$F21*1000</f>
        <v>6310.4219367325304</v>
      </c>
      <c r="AC21" s="84">
        <f>Y21/$G21</f>
        <v>0.81029627126281401</v>
      </c>
      <c r="AD21" s="14" t="s">
        <v>14</v>
      </c>
      <c r="AE21" s="85">
        <v>4.1114982578397212</v>
      </c>
      <c r="AF21" s="14">
        <v>179</v>
      </c>
      <c r="AG21" s="14">
        <v>2</v>
      </c>
      <c r="AH21" s="14">
        <v>0</v>
      </c>
    </row>
    <row r="22" spans="1:34" x14ac:dyDescent="0.2">
      <c r="A22" s="14">
        <v>59</v>
      </c>
      <c r="B22" s="14" t="s">
        <v>43</v>
      </c>
      <c r="C22" s="73" t="s">
        <v>164</v>
      </c>
      <c r="D22" s="86">
        <v>0.63732331288690947</v>
      </c>
      <c r="E22" s="15" t="s">
        <v>96</v>
      </c>
      <c r="F22" s="18">
        <v>579935</v>
      </c>
      <c r="G22" s="15">
        <v>9978.25</v>
      </c>
      <c r="H22" s="15">
        <v>12161</v>
      </c>
      <c r="I22" s="16">
        <v>1353</v>
      </c>
      <c r="J22" s="16">
        <v>626</v>
      </c>
      <c r="K22" s="16">
        <v>1168</v>
      </c>
      <c r="L22" s="15">
        <v>1149</v>
      </c>
      <c r="M22" s="16">
        <v>158</v>
      </c>
      <c r="N22" s="15">
        <v>78</v>
      </c>
      <c r="O22" s="16">
        <v>1388</v>
      </c>
      <c r="P22" s="23">
        <f>H22/F22*100000</f>
        <v>2096.9591419728076</v>
      </c>
      <c r="Q22" s="23">
        <f>(I22/F22)*100000</f>
        <v>233.30200798365334</v>
      </c>
      <c r="R22" s="23">
        <f>(J22/$F22)*100000</f>
        <v>107.94313155784701</v>
      </c>
      <c r="S22" s="22">
        <f>K22/I22*100</f>
        <v>86.326681448632669</v>
      </c>
      <c r="T22" s="23">
        <f>L22/(J22+K22)*100</f>
        <v>64.046822742474916</v>
      </c>
      <c r="U22" s="23">
        <f>(M22/$F22)*100000</f>
        <v>27.244432565718572</v>
      </c>
      <c r="V22" s="22">
        <f>(N22/O22)*100</f>
        <v>5.6195965417867439</v>
      </c>
      <c r="W22" s="15">
        <v>4623639.19881</v>
      </c>
      <c r="X22" s="15">
        <v>4817469</v>
      </c>
      <c r="Y22" s="15">
        <v>12814</v>
      </c>
      <c r="Z22" s="14">
        <v>22718</v>
      </c>
      <c r="AA22" s="84">
        <f>W22/F22*1000</f>
        <v>7972.6852126703852</v>
      </c>
      <c r="AB22" s="84">
        <f>X22/$F22*1000</f>
        <v>8306.9119815151698</v>
      </c>
      <c r="AC22" s="84">
        <f>Y22/$G22</f>
        <v>1.2841931200360786</v>
      </c>
      <c r="AD22" s="84">
        <f>Z22/$G22</f>
        <v>2.2767519354596248</v>
      </c>
      <c r="AE22" s="85">
        <v>16.941096588015618</v>
      </c>
      <c r="AF22" s="14">
        <v>309</v>
      </c>
      <c r="AG22" s="14">
        <v>17</v>
      </c>
      <c r="AH22" s="14">
        <v>0</v>
      </c>
    </row>
    <row r="23" spans="1:34" x14ac:dyDescent="0.2">
      <c r="A23" s="14">
        <v>15</v>
      </c>
      <c r="B23" s="14" t="s">
        <v>60</v>
      </c>
      <c r="C23" s="73" t="s">
        <v>163</v>
      </c>
      <c r="D23" s="86">
        <v>0.60698182432891434</v>
      </c>
      <c r="E23" s="15" t="s">
        <v>96</v>
      </c>
      <c r="F23" s="18">
        <v>163554</v>
      </c>
      <c r="G23" s="15">
        <v>9031.5</v>
      </c>
      <c r="H23" s="15">
        <v>1111</v>
      </c>
      <c r="I23" s="16">
        <v>130</v>
      </c>
      <c r="J23" s="16">
        <v>118</v>
      </c>
      <c r="K23" s="16">
        <v>103</v>
      </c>
      <c r="L23" s="15">
        <v>111</v>
      </c>
      <c r="M23" s="16">
        <v>6</v>
      </c>
      <c r="N23" s="15">
        <v>2</v>
      </c>
      <c r="O23" s="16">
        <v>49</v>
      </c>
      <c r="P23" s="23">
        <f>H23/F23*100000</f>
        <v>679.28635190823832</v>
      </c>
      <c r="Q23" s="23">
        <f>(I23/F23)*100000</f>
        <v>79.484451618425723</v>
      </c>
      <c r="R23" s="23">
        <f>(J23/$F23)*100000</f>
        <v>72.147425315186425</v>
      </c>
      <c r="S23" s="22">
        <f>K23/I23*100</f>
        <v>79.230769230769226</v>
      </c>
      <c r="T23" s="23">
        <f>L23/(J23+K23)*100</f>
        <v>50.226244343891402</v>
      </c>
      <c r="U23" s="23">
        <f>(M23/$F23)*100000</f>
        <v>3.6685131516196483</v>
      </c>
      <c r="V23" s="22">
        <f>(N23/O23)*100</f>
        <v>4.0816326530612246</v>
      </c>
      <c r="W23" s="15">
        <v>294829.00368000002</v>
      </c>
      <c r="X23" s="15">
        <v>250560</v>
      </c>
      <c r="Y23" s="15">
        <v>5278</v>
      </c>
      <c r="Z23" s="14" t="s">
        <v>14</v>
      </c>
      <c r="AA23" s="84">
        <f>W23/F23*1000</f>
        <v>1802.6401291316631</v>
      </c>
      <c r="AB23" s="84">
        <f>X23/$F23*1000</f>
        <v>1531.9710921163651</v>
      </c>
      <c r="AC23" s="84">
        <f>Y23/$G23</f>
        <v>0.58439904777722418</v>
      </c>
      <c r="AD23" s="14" t="s">
        <v>14</v>
      </c>
      <c r="AE23" s="85">
        <v>5.0496688741721858</v>
      </c>
      <c r="AF23" s="14">
        <v>60</v>
      </c>
      <c r="AG23" s="14">
        <v>17</v>
      </c>
      <c r="AH23" s="14">
        <v>1</v>
      </c>
    </row>
    <row r="24" spans="1:34" x14ac:dyDescent="0.2">
      <c r="A24" s="14">
        <v>16</v>
      </c>
      <c r="B24" s="14" t="s">
        <v>66</v>
      </c>
      <c r="C24" s="73" t="s">
        <v>164</v>
      </c>
      <c r="D24" s="86">
        <v>0.62686140126144174</v>
      </c>
      <c r="E24" s="15" t="s">
        <v>96</v>
      </c>
      <c r="F24" s="18">
        <v>814203</v>
      </c>
      <c r="G24" s="15">
        <v>8467.25</v>
      </c>
      <c r="H24" s="15">
        <v>8580</v>
      </c>
      <c r="I24" s="16">
        <v>1045</v>
      </c>
      <c r="J24" s="16">
        <v>593</v>
      </c>
      <c r="K24" s="16">
        <v>838</v>
      </c>
      <c r="L24" s="15">
        <v>860</v>
      </c>
      <c r="M24" s="16">
        <v>38</v>
      </c>
      <c r="N24" s="15">
        <v>53</v>
      </c>
      <c r="O24" s="16">
        <v>998</v>
      </c>
      <c r="P24" s="23">
        <f>H24/F24*100000</f>
        <v>1053.7912535325956</v>
      </c>
      <c r="Q24" s="23">
        <f>(I24/F24)*100000</f>
        <v>128.34637062255973</v>
      </c>
      <c r="R24" s="23">
        <f>(J24/$F24)*100000</f>
        <v>72.831959597299445</v>
      </c>
      <c r="S24" s="22">
        <f>K24/I24*100</f>
        <v>80.191387559808618</v>
      </c>
      <c r="T24" s="23">
        <f>L24/(J24+K24)*100</f>
        <v>60.097833682739342</v>
      </c>
      <c r="U24" s="23">
        <f>(M24/$F24)*100000</f>
        <v>4.6671407499112627</v>
      </c>
      <c r="V24" s="22">
        <f>(N24/O24)*100</f>
        <v>5.3106212424849701</v>
      </c>
      <c r="W24" s="15">
        <v>4338570.8268599994</v>
      </c>
      <c r="X24" s="15">
        <v>4950619</v>
      </c>
      <c r="Y24" s="15">
        <v>9879</v>
      </c>
      <c r="Z24" s="14">
        <v>59296</v>
      </c>
      <c r="AA24" s="84">
        <f>W24/F24*1000</f>
        <v>5328.6107111617121</v>
      </c>
      <c r="AB24" s="84">
        <f>X24/$F24*1000</f>
        <v>6080.3251768907749</v>
      </c>
      <c r="AC24" s="84">
        <f>Y24/$G24</f>
        <v>1.1667306386371017</v>
      </c>
      <c r="AD24" s="84">
        <f>Z24/$G24</f>
        <v>7.0029820780064362</v>
      </c>
      <c r="AE24" s="85">
        <v>10.132890365448505</v>
      </c>
      <c r="AF24" s="14">
        <v>136</v>
      </c>
      <c r="AG24" s="14">
        <v>19</v>
      </c>
      <c r="AH24" s="14">
        <v>11</v>
      </c>
    </row>
    <row r="25" spans="1:34" x14ac:dyDescent="0.2">
      <c r="A25" s="14">
        <v>19</v>
      </c>
      <c r="B25" s="14" t="s">
        <v>80</v>
      </c>
      <c r="C25" s="73" t="s">
        <v>166</v>
      </c>
      <c r="D25" s="86">
        <v>0.60627104802281739</v>
      </c>
      <c r="E25" s="15" t="s">
        <v>96</v>
      </c>
      <c r="F25" s="18">
        <v>127190</v>
      </c>
      <c r="G25" s="15">
        <v>9288.75</v>
      </c>
      <c r="H25" s="15">
        <v>3172</v>
      </c>
      <c r="I25" s="16">
        <v>440</v>
      </c>
      <c r="J25" s="16">
        <v>130</v>
      </c>
      <c r="K25" s="16">
        <v>408</v>
      </c>
      <c r="L25" s="15">
        <v>142</v>
      </c>
      <c r="M25" s="16">
        <v>135</v>
      </c>
      <c r="N25" s="15">
        <v>12</v>
      </c>
      <c r="O25" s="16">
        <v>312</v>
      </c>
      <c r="P25" s="23">
        <f>H25/F25*100000</f>
        <v>2493.9067536756033</v>
      </c>
      <c r="Q25" s="23">
        <f>(I25/F25)*100000</f>
        <v>345.93914615928924</v>
      </c>
      <c r="R25" s="23">
        <f>(J25/$F25)*100000</f>
        <v>102.20929318342637</v>
      </c>
      <c r="S25" s="22">
        <f>K25/I25*100</f>
        <v>92.72727272727272</v>
      </c>
      <c r="T25" s="23">
        <f>L25/(J25+K25)*100</f>
        <v>26.394052044609666</v>
      </c>
      <c r="U25" s="23">
        <f>(M25/$F25)*100000</f>
        <v>106.1404198443274</v>
      </c>
      <c r="V25" s="22">
        <f>(N25/O25)*100</f>
        <v>3.8461538461538463</v>
      </c>
      <c r="W25" s="15">
        <v>732100.50655999989</v>
      </c>
      <c r="X25" s="15">
        <v>747294</v>
      </c>
      <c r="Y25" s="15">
        <v>7264</v>
      </c>
      <c r="Z25" s="14">
        <v>13714</v>
      </c>
      <c r="AA25" s="84">
        <f>W25/F25*1000</f>
        <v>5755.9596395943072</v>
      </c>
      <c r="AB25" s="84">
        <f>X25/$F25*1000</f>
        <v>5875.4147338627254</v>
      </c>
      <c r="AC25" s="84">
        <f>Y25/$G25</f>
        <v>0.78202126227963931</v>
      </c>
      <c r="AD25" s="84">
        <f>Z25/$G25</f>
        <v>1.4764096353115328</v>
      </c>
      <c r="AE25" s="85">
        <v>9.5488721804511272</v>
      </c>
      <c r="AF25" s="14">
        <v>66</v>
      </c>
      <c r="AG25" s="14">
        <v>13</v>
      </c>
      <c r="AH25" s="14">
        <v>0</v>
      </c>
    </row>
    <row r="26" spans="1:34" x14ac:dyDescent="0.2">
      <c r="A26" s="14">
        <v>61</v>
      </c>
      <c r="B26" s="14" t="s">
        <v>57</v>
      </c>
      <c r="C26" s="73" t="s">
        <v>162</v>
      </c>
      <c r="D26" s="86">
        <v>0.73908955707184987</v>
      </c>
      <c r="E26" s="15" t="s">
        <v>96</v>
      </c>
      <c r="F26" s="18">
        <v>783804</v>
      </c>
      <c r="G26" s="15">
        <v>9667</v>
      </c>
      <c r="H26" s="15">
        <v>9320</v>
      </c>
      <c r="I26" s="16">
        <v>1043</v>
      </c>
      <c r="J26" s="16">
        <v>641</v>
      </c>
      <c r="K26" s="16">
        <v>936</v>
      </c>
      <c r="L26" s="15">
        <v>1761</v>
      </c>
      <c r="M26" s="16">
        <v>19</v>
      </c>
      <c r="N26" s="15">
        <v>14</v>
      </c>
      <c r="O26" s="16">
        <v>450</v>
      </c>
      <c r="P26" s="23">
        <f>H26/F26*100000</f>
        <v>1189.0727783986813</v>
      </c>
      <c r="Q26" s="23">
        <f>(I26/F26)*100000</f>
        <v>133.06898153109705</v>
      </c>
      <c r="R26" s="23">
        <f>(J26/$F26)*100000</f>
        <v>81.780649243943643</v>
      </c>
      <c r="S26" s="22">
        <f>K26/I26*100</f>
        <v>89.741131351869612</v>
      </c>
      <c r="T26" s="23">
        <f>L26/(J26+K26)*100</f>
        <v>111.66772352568168</v>
      </c>
      <c r="U26" s="23">
        <f>(M26/$F26)*100000</f>
        <v>2.4240754066067538</v>
      </c>
      <c r="V26" s="22">
        <f>(N26/O26)*100</f>
        <v>3.1111111111111112</v>
      </c>
      <c r="W26" s="15">
        <v>6619879.9259200003</v>
      </c>
      <c r="X26" s="15">
        <v>6532551</v>
      </c>
      <c r="Y26" s="15">
        <v>7238</v>
      </c>
      <c r="Z26" s="14">
        <v>500</v>
      </c>
      <c r="AA26" s="84">
        <f>W26/F26*1000</f>
        <v>8445.8358542696897</v>
      </c>
      <c r="AB26" s="84">
        <f>X26/$F26*1000</f>
        <v>8334.419063949661</v>
      </c>
      <c r="AC26" s="84">
        <f>Y26/$G26</f>
        <v>0.74873280231716144</v>
      </c>
      <c r="AD26" s="84">
        <f>Z26/$G26</f>
        <v>5.1722354401572357E-2</v>
      </c>
      <c r="AE26" s="85">
        <v>28.340408328279764</v>
      </c>
      <c r="AF26" s="14">
        <v>265</v>
      </c>
      <c r="AG26" s="14">
        <v>188</v>
      </c>
      <c r="AH26" s="14">
        <v>130</v>
      </c>
    </row>
    <row r="27" spans="1:34" x14ac:dyDescent="0.2">
      <c r="A27" s="14">
        <v>63</v>
      </c>
      <c r="B27" s="14" t="s">
        <v>69</v>
      </c>
      <c r="C27" s="73" t="s">
        <v>164</v>
      </c>
      <c r="D27" s="86">
        <v>0.61551515146708258</v>
      </c>
      <c r="E27" s="15" t="s">
        <v>96</v>
      </c>
      <c r="F27" s="18">
        <v>597531</v>
      </c>
      <c r="G27" s="15">
        <v>9808.25</v>
      </c>
      <c r="H27" s="15">
        <v>10195</v>
      </c>
      <c r="I27" s="16">
        <v>1216</v>
      </c>
      <c r="J27" s="16">
        <v>682</v>
      </c>
      <c r="K27" s="16">
        <v>1016</v>
      </c>
      <c r="L27" s="15">
        <v>1035</v>
      </c>
      <c r="M27" s="16">
        <v>93</v>
      </c>
      <c r="N27" s="15">
        <v>54</v>
      </c>
      <c r="O27" s="16">
        <v>980</v>
      </c>
      <c r="P27" s="23">
        <f>H27/F27*100000</f>
        <v>1706.1876287590101</v>
      </c>
      <c r="Q27" s="23">
        <f>(I27/F27)*100000</f>
        <v>203.5040859804763</v>
      </c>
      <c r="R27" s="23">
        <f>(J27/$F27)*100000</f>
        <v>114.1363376962869</v>
      </c>
      <c r="S27" s="22">
        <f>K27/I27*100</f>
        <v>83.55263157894737</v>
      </c>
      <c r="T27" s="23">
        <f>L27/(J27+K27)*100</f>
        <v>60.954063604240282</v>
      </c>
      <c r="U27" s="23">
        <f>(M27/$F27)*100000</f>
        <v>15.564046049493667</v>
      </c>
      <c r="V27" s="22">
        <f>(N27/O27)*100</f>
        <v>5.5102040816326534</v>
      </c>
      <c r="W27" s="15">
        <v>5861380.1878500003</v>
      </c>
      <c r="X27" s="15">
        <v>4769653</v>
      </c>
      <c r="Y27" s="15">
        <v>7119</v>
      </c>
      <c r="Z27" s="14">
        <v>12186</v>
      </c>
      <c r="AA27" s="84">
        <f>W27/F27*1000</f>
        <v>9809.3323825040043</v>
      </c>
      <c r="AB27" s="84">
        <f>X27/$F27*1000</f>
        <v>7982.2687023769477</v>
      </c>
      <c r="AC27" s="84">
        <f>Y27/$G27</f>
        <v>0.72581755155099026</v>
      </c>
      <c r="AD27" s="84">
        <f>Z27/$G27</f>
        <v>1.2424234700379782</v>
      </c>
      <c r="AE27" s="85">
        <v>19.913023575188831</v>
      </c>
      <c r="AF27" s="14">
        <v>292</v>
      </c>
      <c r="AG27" s="14">
        <v>32</v>
      </c>
      <c r="AH27" s="14">
        <v>10</v>
      </c>
    </row>
    <row r="28" spans="1:34" x14ac:dyDescent="0.2">
      <c r="A28" s="14">
        <v>72</v>
      </c>
      <c r="B28" s="14" t="s">
        <v>75</v>
      </c>
      <c r="C28" s="73" t="s">
        <v>165</v>
      </c>
      <c r="D28" s="86">
        <v>0.68807022434939524</v>
      </c>
      <c r="E28" s="15" t="s">
        <v>96</v>
      </c>
      <c r="F28" s="18">
        <v>338784</v>
      </c>
      <c r="G28" s="15">
        <v>10470.5</v>
      </c>
      <c r="H28" s="15">
        <v>4643</v>
      </c>
      <c r="I28" s="16">
        <v>609</v>
      </c>
      <c r="J28" s="16">
        <v>248</v>
      </c>
      <c r="K28" s="16">
        <v>537</v>
      </c>
      <c r="L28" s="15">
        <v>588</v>
      </c>
      <c r="M28" s="16">
        <v>64</v>
      </c>
      <c r="N28" s="15">
        <v>12</v>
      </c>
      <c r="O28" s="16">
        <v>303</v>
      </c>
      <c r="P28" s="23">
        <f>H28/F28*100000</f>
        <v>1370.489751582129</v>
      </c>
      <c r="Q28" s="23">
        <f>(I28/F28)*100000</f>
        <v>179.76055539812978</v>
      </c>
      <c r="R28" s="23">
        <f>(J28/$F28)*100000</f>
        <v>73.20298479267025</v>
      </c>
      <c r="S28" s="22">
        <f>K28/I28*100</f>
        <v>88.177339901477836</v>
      </c>
      <c r="T28" s="23">
        <f>L28/(J28+K28)*100</f>
        <v>74.904458598726109</v>
      </c>
      <c r="U28" s="23">
        <f>(M28/$F28)*100000</f>
        <v>18.891092849721357</v>
      </c>
      <c r="V28" s="22">
        <f>(N28/O28)*100</f>
        <v>3.9603960396039604</v>
      </c>
      <c r="W28" s="15">
        <v>3088551.6922600004</v>
      </c>
      <c r="X28" s="15">
        <v>1798386</v>
      </c>
      <c r="Y28" s="15">
        <v>11550</v>
      </c>
      <c r="Z28" s="14">
        <v>21702</v>
      </c>
      <c r="AA28" s="84">
        <f>W28/F28*1000</f>
        <v>9116.5807483824519</v>
      </c>
      <c r="AB28" s="84">
        <f>X28/$F28*1000</f>
        <v>5308.3557665060916</v>
      </c>
      <c r="AC28" s="84">
        <f>Y28/$G28</f>
        <v>1.1030991834200849</v>
      </c>
      <c r="AD28" s="84">
        <f>Z28/$G28</f>
        <v>2.0726803877560767</v>
      </c>
      <c r="AE28" s="85">
        <v>19.260766361478467</v>
      </c>
      <c r="AF28" s="14">
        <v>92</v>
      </c>
      <c r="AG28" s="14">
        <v>135</v>
      </c>
      <c r="AH28" s="14">
        <v>29</v>
      </c>
    </row>
    <row r="29" spans="1:34" x14ac:dyDescent="0.2">
      <c r="A29" s="14">
        <v>89</v>
      </c>
      <c r="B29" s="14" t="s">
        <v>74</v>
      </c>
      <c r="C29" s="73" t="s">
        <v>165</v>
      </c>
      <c r="D29" s="86">
        <v>0.71818387005532869</v>
      </c>
      <c r="E29" s="15" t="s">
        <v>96</v>
      </c>
      <c r="F29" s="15">
        <v>141964</v>
      </c>
      <c r="G29" s="15">
        <v>16026.75</v>
      </c>
      <c r="H29" s="15">
        <v>1782</v>
      </c>
      <c r="I29" s="16">
        <v>275</v>
      </c>
      <c r="J29" s="16">
        <v>85</v>
      </c>
      <c r="K29" s="16">
        <v>246</v>
      </c>
      <c r="L29" s="15">
        <v>249</v>
      </c>
      <c r="M29" s="16">
        <v>24</v>
      </c>
      <c r="N29" s="15">
        <v>20</v>
      </c>
      <c r="O29" s="16">
        <v>175</v>
      </c>
      <c r="P29" s="23">
        <f>H29/F29*100000</f>
        <v>1255.2478093037671</v>
      </c>
      <c r="Q29" s="23">
        <f>(I29/F29)*100000</f>
        <v>193.71108168268012</v>
      </c>
      <c r="R29" s="23">
        <f>(J29/$F29)*100000</f>
        <v>59.874334338282942</v>
      </c>
      <c r="S29" s="22">
        <f>K29/I29*100</f>
        <v>89.454545454545453</v>
      </c>
      <c r="T29" s="23">
        <f>L29/(J29+K29)*100</f>
        <v>75.226586102719025</v>
      </c>
      <c r="U29" s="23">
        <f>(M29/$F29)*100000</f>
        <v>16.905694401397536</v>
      </c>
      <c r="V29" s="22">
        <f>(N29/O29)*100</f>
        <v>11.428571428571429</v>
      </c>
      <c r="W29" s="15">
        <v>1400531.40854</v>
      </c>
      <c r="X29" s="15">
        <v>3304260</v>
      </c>
      <c r="Y29" s="15">
        <v>14758</v>
      </c>
      <c r="Z29" s="14">
        <v>37238</v>
      </c>
      <c r="AA29" s="84">
        <f>W29/F29*1000</f>
        <v>9865.3983301400349</v>
      </c>
      <c r="AB29" s="84">
        <f>X29/$F29*1000</f>
        <v>23275.337409484095</v>
      </c>
      <c r="AC29" s="84">
        <f>Y29/$G29</f>
        <v>0.92083547818490963</v>
      </c>
      <c r="AD29" s="84">
        <f>Z29/$G29</f>
        <v>2.3234904144633193</v>
      </c>
      <c r="AE29" s="85">
        <v>25.280898876404496</v>
      </c>
      <c r="AF29" s="14">
        <v>98</v>
      </c>
      <c r="AG29" s="14">
        <v>22</v>
      </c>
      <c r="AH29" s="14">
        <v>7</v>
      </c>
    </row>
    <row r="30" spans="1:34" x14ac:dyDescent="0.2">
      <c r="A30" s="14">
        <v>22</v>
      </c>
      <c r="B30" s="14" t="s">
        <v>0</v>
      </c>
      <c r="C30" s="73" t="s">
        <v>166</v>
      </c>
      <c r="D30" s="86">
        <v>0.447127685706046</v>
      </c>
      <c r="E30" s="15" t="s">
        <v>97</v>
      </c>
      <c r="F30" s="15">
        <v>491634</v>
      </c>
      <c r="G30" s="15">
        <v>9114.75</v>
      </c>
      <c r="H30" s="15">
        <v>9477</v>
      </c>
      <c r="I30" s="16">
        <v>784</v>
      </c>
      <c r="J30" s="16">
        <v>1121</v>
      </c>
      <c r="K30" s="16">
        <v>550</v>
      </c>
      <c r="L30" s="15">
        <v>737</v>
      </c>
      <c r="M30" s="16">
        <v>50</v>
      </c>
      <c r="N30" s="15">
        <v>64</v>
      </c>
      <c r="O30" s="16">
        <v>918</v>
      </c>
      <c r="P30" s="23">
        <f>H30/F30*100000</f>
        <v>1927.6534983341267</v>
      </c>
      <c r="Q30" s="23">
        <f>(I30/$F30)*100000</f>
        <v>159.46822229544745</v>
      </c>
      <c r="R30" s="23">
        <f>(J30/$F30)*100000</f>
        <v>228.01514948111804</v>
      </c>
      <c r="S30" s="22">
        <f>K30/I30*100</f>
        <v>70.153061224489804</v>
      </c>
      <c r="T30" s="23">
        <f>L30/(J30+K30)*100</f>
        <v>44.105326152004785</v>
      </c>
      <c r="U30" s="23">
        <f>(M30/$F30)*100000</f>
        <v>10.170167238230066</v>
      </c>
      <c r="V30" s="22">
        <f>(N30/O30)*100</f>
        <v>6.9716775599128544</v>
      </c>
      <c r="W30" s="15">
        <v>5190976.8640000001</v>
      </c>
      <c r="X30" s="15">
        <v>2928228</v>
      </c>
      <c r="Y30" s="15">
        <v>10722</v>
      </c>
      <c r="Z30" s="14">
        <v>1237</v>
      </c>
      <c r="AA30" s="84">
        <f>W30/$F30*1000</f>
        <v>10558.620567332609</v>
      </c>
      <c r="AB30" s="84">
        <f>X30/$F30*1000</f>
        <v>5956.1136943335896</v>
      </c>
      <c r="AC30" s="84">
        <f>Y30/$G30</f>
        <v>1.1763350613017363</v>
      </c>
      <c r="AD30" s="84">
        <f>Z30/$G30</f>
        <v>0.13571408979950081</v>
      </c>
      <c r="AE30" s="85">
        <v>4.7286575690257067</v>
      </c>
      <c r="AF30" s="14">
        <v>112</v>
      </c>
      <c r="AG30" s="14">
        <v>54</v>
      </c>
      <c r="AH30" s="14">
        <v>14</v>
      </c>
    </row>
    <row r="31" spans="1:34" x14ac:dyDescent="0.2">
      <c r="A31" s="14">
        <v>30</v>
      </c>
      <c r="B31" s="14" t="s">
        <v>3</v>
      </c>
      <c r="C31" s="73" t="s">
        <v>162</v>
      </c>
      <c r="D31" s="86">
        <v>0.42852172301407621</v>
      </c>
      <c r="E31" s="15" t="s">
        <v>97</v>
      </c>
      <c r="F31" s="15">
        <v>224423</v>
      </c>
      <c r="G31" s="15">
        <v>9363</v>
      </c>
      <c r="H31" s="15">
        <v>3496</v>
      </c>
      <c r="I31" s="16">
        <v>378</v>
      </c>
      <c r="J31" s="16">
        <v>440</v>
      </c>
      <c r="K31" s="16">
        <v>266</v>
      </c>
      <c r="L31" s="15">
        <v>172</v>
      </c>
      <c r="M31" s="16">
        <v>71</v>
      </c>
      <c r="N31" s="15">
        <v>15</v>
      </c>
      <c r="O31" s="16">
        <v>100</v>
      </c>
      <c r="P31" s="23">
        <f>H31/F31*100000</f>
        <v>1557.7725990651581</v>
      </c>
      <c r="Q31" s="23">
        <f>(I31/F31)*100000</f>
        <v>168.43193433828083</v>
      </c>
      <c r="R31" s="23">
        <f>(J31/$F31)*100000</f>
        <v>196.05833626678191</v>
      </c>
      <c r="S31" s="22">
        <f>K31/I31*100</f>
        <v>70.370370370370367</v>
      </c>
      <c r="T31" s="23">
        <f>L31/(J31+K31)*100</f>
        <v>24.362606232294617</v>
      </c>
      <c r="U31" s="23">
        <f>(M31/$F31)*100000</f>
        <v>31.636686079412538</v>
      </c>
      <c r="V31" s="22">
        <f>(N31/O31)*100</f>
        <v>15</v>
      </c>
      <c r="W31" s="15">
        <v>792240.46427999996</v>
      </c>
      <c r="X31" s="15">
        <v>1259334</v>
      </c>
      <c r="Y31" s="15">
        <v>10477</v>
      </c>
      <c r="Z31" s="14">
        <v>57980</v>
      </c>
      <c r="AA31" s="84">
        <f>W31/F31*1000</f>
        <v>3530.1215306809013</v>
      </c>
      <c r="AB31" s="84">
        <f>X31/$F31*1000</f>
        <v>5611.430201004353</v>
      </c>
      <c r="AC31" s="84">
        <f>Y31/$G31</f>
        <v>1.1189789597351276</v>
      </c>
      <c r="AD31" s="84">
        <f>Z31/$G31</f>
        <v>6.1924596817259427</v>
      </c>
      <c r="AE31" s="85">
        <v>4.2142857142857144</v>
      </c>
      <c r="AF31" s="14">
        <v>111</v>
      </c>
      <c r="AG31" s="14">
        <v>43</v>
      </c>
      <c r="AH31" s="14">
        <v>11</v>
      </c>
    </row>
    <row r="32" spans="1:34" x14ac:dyDescent="0.2">
      <c r="A32" s="14">
        <v>32</v>
      </c>
      <c r="B32" s="14" t="s">
        <v>5</v>
      </c>
      <c r="C32" s="73" t="s">
        <v>160</v>
      </c>
      <c r="D32" s="86">
        <v>0.55073852049031347</v>
      </c>
      <c r="E32" s="15" t="s">
        <v>97</v>
      </c>
      <c r="F32" s="15">
        <v>228069</v>
      </c>
      <c r="G32" s="15">
        <v>9535.5</v>
      </c>
      <c r="H32" s="15">
        <v>3511</v>
      </c>
      <c r="I32" s="16">
        <v>399</v>
      </c>
      <c r="J32" s="16">
        <v>428</v>
      </c>
      <c r="K32" s="16">
        <v>317</v>
      </c>
      <c r="L32" s="15">
        <v>448</v>
      </c>
      <c r="M32" s="16">
        <v>25</v>
      </c>
      <c r="N32" s="15">
        <v>24</v>
      </c>
      <c r="O32" s="16">
        <v>341</v>
      </c>
      <c r="P32" s="23">
        <f>H32/F32*100000</f>
        <v>1539.4463956083466</v>
      </c>
      <c r="Q32" s="23">
        <f>(I32/F32)*100000</f>
        <v>174.94705549636294</v>
      </c>
      <c r="R32" s="23">
        <f>(J32/$F32)*100000</f>
        <v>187.66250564522142</v>
      </c>
      <c r="S32" s="22">
        <f>K32/I32*100</f>
        <v>79.448621553884706</v>
      </c>
      <c r="T32" s="23">
        <f>L32/(J32+K32)*100</f>
        <v>60.134228187919462</v>
      </c>
      <c r="U32" s="23">
        <f>(M32/$F32)*100000</f>
        <v>10.961594955912465</v>
      </c>
      <c r="V32" s="22">
        <f>(N32/O32)*100</f>
        <v>7.0381231671554261</v>
      </c>
      <c r="W32" s="15">
        <v>1179753.8326900001</v>
      </c>
      <c r="X32" s="15">
        <v>1531328</v>
      </c>
      <c r="Y32" s="15">
        <v>10042</v>
      </c>
      <c r="Z32" s="14">
        <v>13499</v>
      </c>
      <c r="AA32" s="84">
        <f>W32/F32*1000</f>
        <v>5172.7934646532412</v>
      </c>
      <c r="AB32" s="84">
        <f>X32/$F32*1000</f>
        <v>6714.3189122590093</v>
      </c>
      <c r="AC32" s="84">
        <f>Y32/$G32</f>
        <v>1.0531172985160715</v>
      </c>
      <c r="AD32" s="84">
        <f>Z32/$G32</f>
        <v>1.4156572806879555</v>
      </c>
      <c r="AE32" s="85">
        <v>10.507880910683012</v>
      </c>
      <c r="AF32" s="14">
        <v>107</v>
      </c>
      <c r="AG32" s="14">
        <v>17</v>
      </c>
      <c r="AH32" s="14">
        <v>0</v>
      </c>
    </row>
    <row r="33" spans="1:34" x14ac:dyDescent="0.2">
      <c r="A33" s="14">
        <v>33</v>
      </c>
      <c r="B33" s="14" t="s">
        <v>6</v>
      </c>
      <c r="C33" s="73" t="s">
        <v>160</v>
      </c>
      <c r="D33" s="86">
        <v>0.56650133463413299</v>
      </c>
      <c r="E33" s="15" t="s">
        <v>97</v>
      </c>
      <c r="F33" s="15">
        <v>251091</v>
      </c>
      <c r="G33" s="15">
        <v>9467.25</v>
      </c>
      <c r="H33" s="15">
        <v>3645</v>
      </c>
      <c r="I33" s="16">
        <v>525</v>
      </c>
      <c r="J33" s="16">
        <v>440</v>
      </c>
      <c r="K33" s="16">
        <v>382</v>
      </c>
      <c r="L33" s="15">
        <v>966</v>
      </c>
      <c r="M33" s="16">
        <v>39</v>
      </c>
      <c r="N33" s="15">
        <v>22</v>
      </c>
      <c r="O33" s="16">
        <v>401</v>
      </c>
      <c r="P33" s="23">
        <f>H33/F33*100000</f>
        <v>1451.6649342270332</v>
      </c>
      <c r="Q33" s="23">
        <f>(I33/F33)*100000</f>
        <v>209.08754196685663</v>
      </c>
      <c r="R33" s="23">
        <f>(J33/$F33)*100000</f>
        <v>175.2352732674608</v>
      </c>
      <c r="S33" s="22">
        <f>K33/I33*100</f>
        <v>72.761904761904759</v>
      </c>
      <c r="T33" s="23">
        <f>L33/(J33+K33)*100</f>
        <v>117.51824817518248</v>
      </c>
      <c r="U33" s="23">
        <f>(M33/$F33)*100000</f>
        <v>15.532217403252206</v>
      </c>
      <c r="V33" s="22">
        <f>(N33/O33)*100</f>
        <v>5.4862842892768073</v>
      </c>
      <c r="W33" s="15">
        <v>1814433.8918099999</v>
      </c>
      <c r="X33" s="15">
        <v>2810990</v>
      </c>
      <c r="Y33" s="15">
        <v>9328</v>
      </c>
      <c r="Z33" s="14">
        <v>13000</v>
      </c>
      <c r="AA33" s="84">
        <f>W33/F33*1000</f>
        <v>7226.2004285697212</v>
      </c>
      <c r="AB33" s="84">
        <f>X33/$F33*1000</f>
        <v>11195.104563684083</v>
      </c>
      <c r="AC33" s="84">
        <f>Y33/$G33</f>
        <v>0.98529139929757847</v>
      </c>
      <c r="AD33" s="84">
        <f>Z33/$G33</f>
        <v>1.3731548232063164</v>
      </c>
      <c r="AE33" s="85">
        <v>12.606341840680587</v>
      </c>
      <c r="AF33" s="14">
        <v>91</v>
      </c>
      <c r="AG33" s="14">
        <v>25</v>
      </c>
      <c r="AH33" s="14">
        <v>10</v>
      </c>
    </row>
    <row r="34" spans="1:34" x14ac:dyDescent="0.2">
      <c r="A34" s="14">
        <v>35</v>
      </c>
      <c r="B34" s="14" t="s">
        <v>8</v>
      </c>
      <c r="C34" s="73" t="s">
        <v>161</v>
      </c>
      <c r="D34" s="86">
        <v>0.40614231559704256</v>
      </c>
      <c r="E34" s="15" t="s">
        <v>97</v>
      </c>
      <c r="F34" s="15">
        <v>247102</v>
      </c>
      <c r="G34" s="15">
        <v>10580.75</v>
      </c>
      <c r="H34" s="15">
        <v>4338</v>
      </c>
      <c r="I34" s="16">
        <v>510</v>
      </c>
      <c r="J34" s="16">
        <v>641</v>
      </c>
      <c r="K34" s="16">
        <v>329</v>
      </c>
      <c r="L34" s="15">
        <v>499</v>
      </c>
      <c r="M34" s="16">
        <v>62</v>
      </c>
      <c r="N34" s="15">
        <v>71</v>
      </c>
      <c r="O34" s="16">
        <v>478</v>
      </c>
      <c r="P34" s="23">
        <f>H34/F34*100000</f>
        <v>1755.5503395359003</v>
      </c>
      <c r="Q34" s="23">
        <f>(I34/F34)*100000</f>
        <v>206.39250188181401</v>
      </c>
      <c r="R34" s="23">
        <f>(J34/$F34)*100000</f>
        <v>259.40704648282895</v>
      </c>
      <c r="S34" s="22">
        <f>K34/I34*100</f>
        <v>64.509803921568633</v>
      </c>
      <c r="T34" s="23">
        <f>L34/(J34+K34)*100</f>
        <v>51.44329896907216</v>
      </c>
      <c r="U34" s="23">
        <f>(M34/$F34)*100000</f>
        <v>25.090853169946016</v>
      </c>
      <c r="V34" s="22">
        <f>(N34/O34)*100</f>
        <v>14.853556485355648</v>
      </c>
      <c r="W34" s="15">
        <v>1360533.8906099999</v>
      </c>
      <c r="X34" s="15">
        <v>2668971</v>
      </c>
      <c r="Y34" s="15">
        <v>8399</v>
      </c>
      <c r="Z34" s="14">
        <v>13713</v>
      </c>
      <c r="AA34" s="84">
        <f>W34/F34*1000</f>
        <v>5505.9606583920804</v>
      </c>
      <c r="AB34" s="84">
        <f>X34/$F34*1000</f>
        <v>10801.090238039353</v>
      </c>
      <c r="AC34" s="84">
        <f>Y34/$G34</f>
        <v>0.79380006143231807</v>
      </c>
      <c r="AD34" s="84">
        <f>Z34/$G34</f>
        <v>1.2960328899180116</v>
      </c>
      <c r="AE34" s="85">
        <v>5.7128412537917086</v>
      </c>
      <c r="AF34" s="14">
        <v>77</v>
      </c>
      <c r="AG34" s="14">
        <v>34</v>
      </c>
      <c r="AH34" s="14">
        <v>11</v>
      </c>
    </row>
    <row r="35" spans="1:34" x14ac:dyDescent="0.2">
      <c r="A35" s="14">
        <v>37</v>
      </c>
      <c r="B35" s="14" t="s">
        <v>16</v>
      </c>
      <c r="C35" s="73" t="s">
        <v>160</v>
      </c>
      <c r="D35" s="86">
        <v>0.48402374215286781</v>
      </c>
      <c r="E35" s="15" t="s">
        <v>97</v>
      </c>
      <c r="F35" s="15">
        <v>183075</v>
      </c>
      <c r="G35" s="15">
        <v>9815.75</v>
      </c>
      <c r="H35" s="15">
        <v>2864</v>
      </c>
      <c r="I35" s="16">
        <v>337</v>
      </c>
      <c r="J35" s="16">
        <v>429</v>
      </c>
      <c r="K35" s="16">
        <v>238</v>
      </c>
      <c r="L35" s="15">
        <v>473</v>
      </c>
      <c r="M35" s="16">
        <v>15</v>
      </c>
      <c r="N35" s="15">
        <v>24</v>
      </c>
      <c r="O35" s="16">
        <v>324</v>
      </c>
      <c r="P35" s="23">
        <f>H35/F35*100000</f>
        <v>1564.3861805271063</v>
      </c>
      <c r="Q35" s="23">
        <f>(I35/F35)*100000</f>
        <v>184.0775638399563</v>
      </c>
      <c r="R35" s="23">
        <f>(J35/$F35)*100000</f>
        <v>234.33019254403933</v>
      </c>
      <c r="S35" s="22">
        <f>K35/I35*100</f>
        <v>70.623145400593472</v>
      </c>
      <c r="T35" s="23">
        <f>L35/(J35+K35)*100</f>
        <v>70.914542728635681</v>
      </c>
      <c r="U35" s="26">
        <f>(M35/$F35)*100000</f>
        <v>8.1933633756657098</v>
      </c>
      <c r="V35" s="22">
        <f>(N35/O35)*100</f>
        <v>7.4074074074074066</v>
      </c>
      <c r="W35" s="15">
        <v>1352169.58922</v>
      </c>
      <c r="X35" s="15">
        <v>625695</v>
      </c>
      <c r="Y35" s="15">
        <v>8249</v>
      </c>
      <c r="Z35" s="14" t="s">
        <v>14</v>
      </c>
      <c r="AA35" s="84">
        <f>W35/F35*1000</f>
        <v>7385.8778600027308</v>
      </c>
      <c r="AB35" s="84">
        <f>X35/$F35*1000</f>
        <v>3417.6976648914379</v>
      </c>
      <c r="AC35" s="84">
        <f>Y35/$G35</f>
        <v>0.84038407661156811</v>
      </c>
      <c r="AD35" s="14" t="s">
        <v>14</v>
      </c>
      <c r="AE35" s="85">
        <v>4.9268292682926829</v>
      </c>
      <c r="AF35" s="14">
        <v>69</v>
      </c>
      <c r="AG35" s="14">
        <v>18</v>
      </c>
      <c r="AH35" s="14">
        <v>11</v>
      </c>
    </row>
    <row r="36" spans="1:34" x14ac:dyDescent="0.2">
      <c r="A36" s="14">
        <v>38</v>
      </c>
      <c r="B36" s="14" t="s">
        <v>17</v>
      </c>
      <c r="C36" s="73" t="s">
        <v>166</v>
      </c>
      <c r="D36" s="86">
        <v>0.4541984734661042</v>
      </c>
      <c r="E36" s="15" t="s">
        <v>97</v>
      </c>
      <c r="F36" s="15">
        <v>567430</v>
      </c>
      <c r="G36" s="15">
        <v>10042.75</v>
      </c>
      <c r="H36" s="15">
        <v>17343</v>
      </c>
      <c r="I36" s="16">
        <v>1545</v>
      </c>
      <c r="J36" s="16">
        <v>2027</v>
      </c>
      <c r="K36" s="16">
        <v>1228</v>
      </c>
      <c r="L36" s="15">
        <v>1472</v>
      </c>
      <c r="M36" s="16">
        <v>164</v>
      </c>
      <c r="N36" s="15">
        <v>91</v>
      </c>
      <c r="O36" s="16">
        <v>1188</v>
      </c>
      <c r="P36" s="23">
        <f>H36/F36*100000</f>
        <v>3056.4122446821634</v>
      </c>
      <c r="Q36" s="23">
        <f>(I36/F36)*100000</f>
        <v>272.28028126817401</v>
      </c>
      <c r="R36" s="23">
        <f>(J36/$F36)*100000</f>
        <v>357.22467969617401</v>
      </c>
      <c r="S36" s="22">
        <f>K36/I36*100</f>
        <v>79.482200647249186</v>
      </c>
      <c r="T36" s="23">
        <f>L36/(J36+K36)*100</f>
        <v>45.222734254992318</v>
      </c>
      <c r="U36" s="23">
        <f>(M36/$F36)*100000</f>
        <v>28.902243448531095</v>
      </c>
      <c r="V36" s="22">
        <f>(N36/O36)*100</f>
        <v>7.65993265993266</v>
      </c>
      <c r="W36" s="15">
        <v>7139554.3022600003</v>
      </c>
      <c r="X36" s="15">
        <v>4375140</v>
      </c>
      <c r="Y36" s="15">
        <v>6820</v>
      </c>
      <c r="Z36" s="14">
        <v>97342</v>
      </c>
      <c r="AA36" s="84">
        <f>W36/F36*1000</f>
        <v>12582.264424263787</v>
      </c>
      <c r="AB36" s="84">
        <f>X36/$F36*1000</f>
        <v>7710.448865939411</v>
      </c>
      <c r="AC36" s="84">
        <f>Y36/$G36</f>
        <v>0.67909686091956889</v>
      </c>
      <c r="AD36" s="84">
        <f>Z36/$G36</f>
        <v>9.6927634363097752</v>
      </c>
      <c r="AE36" s="85">
        <v>6.0713138451654354</v>
      </c>
      <c r="AF36" s="14">
        <v>312</v>
      </c>
      <c r="AG36" s="14">
        <v>61</v>
      </c>
      <c r="AH36" s="14">
        <v>42</v>
      </c>
    </row>
    <row r="37" spans="1:34" x14ac:dyDescent="0.2">
      <c r="A37" s="14">
        <v>39</v>
      </c>
      <c r="B37" s="14" t="s">
        <v>19</v>
      </c>
      <c r="C37" s="73" t="s">
        <v>161</v>
      </c>
      <c r="D37" s="86">
        <v>0.46293396102005308</v>
      </c>
      <c r="E37" s="15" t="s">
        <v>97</v>
      </c>
      <c r="F37" s="15">
        <v>189099</v>
      </c>
      <c r="G37" s="15">
        <v>10510.25</v>
      </c>
      <c r="H37" s="15">
        <v>2768</v>
      </c>
      <c r="I37" s="16">
        <v>282</v>
      </c>
      <c r="J37" s="16">
        <v>424</v>
      </c>
      <c r="K37" s="16">
        <v>193</v>
      </c>
      <c r="L37" s="15">
        <v>483</v>
      </c>
      <c r="M37" s="16">
        <v>57</v>
      </c>
      <c r="N37" s="15">
        <v>5</v>
      </c>
      <c r="O37" s="16">
        <v>239</v>
      </c>
      <c r="P37" s="23">
        <f>H37/F37*100000</f>
        <v>1463.7835208012734</v>
      </c>
      <c r="Q37" s="23">
        <f>(I37/F37)*100000</f>
        <v>149.12823441689272</v>
      </c>
      <c r="R37" s="23">
        <f>(J37/$F37)*100000</f>
        <v>224.22117515164015</v>
      </c>
      <c r="S37" s="22">
        <f>K37/I37*100</f>
        <v>68.439716312056746</v>
      </c>
      <c r="T37" s="23">
        <f>L37/(J37+K37)*100</f>
        <v>78.282009724473255</v>
      </c>
      <c r="U37" s="23">
        <f>(M37/$F37)*100000</f>
        <v>30.142940999159169</v>
      </c>
      <c r="V37" s="22">
        <f>(N37/O37)*100</f>
        <v>2.0920502092050208</v>
      </c>
      <c r="W37" s="15">
        <v>515873.74257</v>
      </c>
      <c r="X37" s="15">
        <v>1583519</v>
      </c>
      <c r="Y37" s="15">
        <v>7410</v>
      </c>
      <c r="Z37" s="14">
        <v>117454</v>
      </c>
      <c r="AA37" s="84">
        <f>W37/F37*1000</f>
        <v>2728.0617167198134</v>
      </c>
      <c r="AB37" s="84">
        <f>X37/$F37*1000</f>
        <v>8374.0210154469351</v>
      </c>
      <c r="AC37" s="84">
        <f>Y37/$G37</f>
        <v>0.70502604600271168</v>
      </c>
      <c r="AD37" s="84">
        <f>Z37/$G37</f>
        <v>11.175186127827597</v>
      </c>
      <c r="AE37" s="85">
        <v>6.1742006615214988</v>
      </c>
      <c r="AF37" s="14">
        <v>83</v>
      </c>
      <c r="AG37" s="14">
        <v>7</v>
      </c>
      <c r="AH37" s="14">
        <v>7</v>
      </c>
    </row>
    <row r="38" spans="1:34" x14ac:dyDescent="0.2">
      <c r="A38" s="14">
        <v>40</v>
      </c>
      <c r="B38" s="14" t="s">
        <v>20</v>
      </c>
      <c r="C38" s="73" t="s">
        <v>160</v>
      </c>
      <c r="D38" s="86">
        <v>0.59861633110975598</v>
      </c>
      <c r="E38" s="15" t="s">
        <v>97</v>
      </c>
      <c r="F38" s="15">
        <v>183080</v>
      </c>
      <c r="G38" s="15">
        <v>9739</v>
      </c>
      <c r="H38" s="15">
        <v>2825</v>
      </c>
      <c r="I38" s="16">
        <v>318</v>
      </c>
      <c r="J38" s="16">
        <v>261</v>
      </c>
      <c r="K38" s="16">
        <v>250</v>
      </c>
      <c r="L38" s="15">
        <v>464</v>
      </c>
      <c r="M38" s="16">
        <v>29</v>
      </c>
      <c r="N38" s="15">
        <v>15</v>
      </c>
      <c r="O38" s="16">
        <v>261</v>
      </c>
      <c r="P38" s="23">
        <f>H38/F38*100000</f>
        <v>1543.0412934236399</v>
      </c>
      <c r="Q38" s="23">
        <f>(I38/F38)*100000</f>
        <v>173.69455975529823</v>
      </c>
      <c r="R38" s="23">
        <f>(J38/$F38)*100000</f>
        <v>142.56062923312214</v>
      </c>
      <c r="S38" s="22">
        <f>K38/I38*100</f>
        <v>78.616352201257868</v>
      </c>
      <c r="T38" s="23">
        <f>L38/(J38+K38)*100</f>
        <v>90.802348336594903</v>
      </c>
      <c r="U38" s="23">
        <f>(M38/$F38)*100000</f>
        <v>15.840069914791348</v>
      </c>
      <c r="V38" s="22">
        <f>(N38/O38)*100</f>
        <v>5.7471264367816088</v>
      </c>
      <c r="W38" s="15">
        <v>1478698.2888800001</v>
      </c>
      <c r="X38" s="15">
        <v>1032974</v>
      </c>
      <c r="Y38" s="15">
        <v>8463</v>
      </c>
      <c r="Z38" s="14">
        <v>9383</v>
      </c>
      <c r="AA38" s="84">
        <f>W38/F38*1000</f>
        <v>8076.787682324667</v>
      </c>
      <c r="AB38" s="84">
        <f>X38/$F38*1000</f>
        <v>5642.2001310902333</v>
      </c>
      <c r="AC38" s="84">
        <f>Y38/$G38</f>
        <v>0.86898038813019818</v>
      </c>
      <c r="AD38" s="84">
        <f>Z38/$G38</f>
        <v>0.96344593900811171</v>
      </c>
      <c r="AE38" s="85">
        <v>9.2726263187118274</v>
      </c>
      <c r="AF38" s="14">
        <v>102</v>
      </c>
      <c r="AG38" s="14">
        <v>31</v>
      </c>
      <c r="AH38" s="14">
        <v>6</v>
      </c>
    </row>
    <row r="39" spans="1:34" x14ac:dyDescent="0.2">
      <c r="A39" s="14">
        <v>46</v>
      </c>
      <c r="B39" s="14" t="s">
        <v>29</v>
      </c>
      <c r="C39" s="73" t="s">
        <v>160</v>
      </c>
      <c r="D39" s="86">
        <v>0.56153995621867581</v>
      </c>
      <c r="E39" s="15" t="s">
        <v>97</v>
      </c>
      <c r="F39" s="15">
        <v>206466</v>
      </c>
      <c r="G39" s="15">
        <v>8750.5</v>
      </c>
      <c r="H39" s="15">
        <v>2607</v>
      </c>
      <c r="I39" s="16">
        <v>263</v>
      </c>
      <c r="J39" s="16">
        <v>310</v>
      </c>
      <c r="K39" s="16">
        <v>208</v>
      </c>
      <c r="L39" s="15">
        <v>271</v>
      </c>
      <c r="M39" s="16">
        <v>9</v>
      </c>
      <c r="N39" s="15">
        <v>7</v>
      </c>
      <c r="O39" s="16">
        <v>108</v>
      </c>
      <c r="P39" s="23">
        <f>H39/F39*100000</f>
        <v>1262.6776321525094</v>
      </c>
      <c r="Q39" s="23">
        <f>(I39/F39)*100000</f>
        <v>127.38174808443036</v>
      </c>
      <c r="R39" s="23">
        <f>(J39/$F39)*100000</f>
        <v>150.14578671548827</v>
      </c>
      <c r="S39" s="22">
        <f>K39/I39*100</f>
        <v>79.087452471482891</v>
      </c>
      <c r="T39" s="23">
        <f>L39/(J39+K39)*100</f>
        <v>52.316602316602314</v>
      </c>
      <c r="U39" s="23">
        <f>(M39/$F39)*100000</f>
        <v>4.3590712272238523</v>
      </c>
      <c r="V39" s="22">
        <f>(N39/O39)*100</f>
        <v>6.481481481481481</v>
      </c>
      <c r="W39" s="15">
        <v>1424967.77092</v>
      </c>
      <c r="X39" s="15">
        <v>1159938</v>
      </c>
      <c r="Y39" s="15">
        <v>7800</v>
      </c>
      <c r="Z39" s="14">
        <v>37020</v>
      </c>
      <c r="AA39" s="84">
        <f>W39/F39*1000</f>
        <v>6901.706677709647</v>
      </c>
      <c r="AB39" s="84">
        <f>X39/$F39*1000</f>
        <v>5618.0581790706456</v>
      </c>
      <c r="AC39" s="84">
        <f>Y39/$G39</f>
        <v>0.8913776355636821</v>
      </c>
      <c r="AD39" s="84">
        <f>Z39/$G39</f>
        <v>4.2306153934060911</v>
      </c>
      <c r="AE39" s="85">
        <v>31.054545454545458</v>
      </c>
      <c r="AF39" s="14">
        <v>106</v>
      </c>
      <c r="AG39" s="14">
        <v>1</v>
      </c>
      <c r="AH39" s="14">
        <v>1</v>
      </c>
    </row>
    <row r="40" spans="1:34" x14ac:dyDescent="0.2">
      <c r="A40" s="14">
        <v>47</v>
      </c>
      <c r="B40" s="14" t="s">
        <v>30</v>
      </c>
      <c r="C40" s="73" t="s">
        <v>161</v>
      </c>
      <c r="D40" s="86">
        <v>0.47696663353049601</v>
      </c>
      <c r="E40" s="15" t="s">
        <v>97</v>
      </c>
      <c r="F40" s="15">
        <v>298257</v>
      </c>
      <c r="G40" s="15">
        <v>9476.75</v>
      </c>
      <c r="H40" s="15">
        <v>4782</v>
      </c>
      <c r="I40" s="16">
        <v>526</v>
      </c>
      <c r="J40" s="16">
        <v>695</v>
      </c>
      <c r="K40" s="16">
        <v>375</v>
      </c>
      <c r="L40" s="15">
        <v>713</v>
      </c>
      <c r="M40" s="16">
        <v>40</v>
      </c>
      <c r="N40" s="15">
        <v>22</v>
      </c>
      <c r="O40" s="16">
        <v>493</v>
      </c>
      <c r="P40" s="23">
        <f>H40/F40*100000</f>
        <v>1603.3152616703044</v>
      </c>
      <c r="Q40" s="23">
        <f>(I40/F40)*100000</f>
        <v>176.3579731573777</v>
      </c>
      <c r="R40" s="23">
        <f>(J40/$F40)*100000</f>
        <v>233.02051586383556</v>
      </c>
      <c r="S40" s="22">
        <f>K40/I40*100</f>
        <v>71.292775665399247</v>
      </c>
      <c r="T40" s="23">
        <f>L40/(J40+K40)*100</f>
        <v>66.635514018691595</v>
      </c>
      <c r="U40" s="23">
        <f>(M40/$F40)*100000</f>
        <v>13.411252711587659</v>
      </c>
      <c r="V40" s="22">
        <f>(N40/O40)*100</f>
        <v>4.4624746450304258</v>
      </c>
      <c r="W40" s="15">
        <v>2472382.9836500003</v>
      </c>
      <c r="X40" s="15">
        <v>4510135</v>
      </c>
      <c r="Y40" s="15">
        <v>9817</v>
      </c>
      <c r="Z40" s="14">
        <v>19567</v>
      </c>
      <c r="AA40" s="84">
        <f>W40/F40*1000</f>
        <v>8289.4382483898116</v>
      </c>
      <c r="AB40" s="84">
        <f>X40/$F40*1000</f>
        <v>15121.6400620941</v>
      </c>
      <c r="AC40" s="84">
        <f>Y40/$G40</f>
        <v>1.0359036589548105</v>
      </c>
      <c r="AD40" s="84">
        <f>Z40/$G40</f>
        <v>2.0647373835966971</v>
      </c>
      <c r="AE40" s="85">
        <v>43.640124095139612</v>
      </c>
      <c r="AF40" s="14">
        <v>125</v>
      </c>
      <c r="AG40" s="14">
        <v>25</v>
      </c>
      <c r="AH40" s="14">
        <v>4</v>
      </c>
    </row>
    <row r="41" spans="1:34" x14ac:dyDescent="0.2">
      <c r="A41" s="14">
        <v>48</v>
      </c>
      <c r="B41" s="14" t="s">
        <v>31</v>
      </c>
      <c r="C41" s="73" t="s">
        <v>160</v>
      </c>
      <c r="D41" s="86">
        <v>0.59274553630334015</v>
      </c>
      <c r="E41" s="15" t="s">
        <v>97</v>
      </c>
      <c r="F41" s="15">
        <v>214876</v>
      </c>
      <c r="G41" s="15">
        <v>8585.75</v>
      </c>
      <c r="H41" s="15">
        <v>2731</v>
      </c>
      <c r="I41" s="16">
        <v>277</v>
      </c>
      <c r="J41" s="16">
        <v>310</v>
      </c>
      <c r="K41" s="16">
        <v>249</v>
      </c>
      <c r="L41" s="15">
        <v>206</v>
      </c>
      <c r="M41" s="16">
        <v>122</v>
      </c>
      <c r="N41" s="15">
        <v>10</v>
      </c>
      <c r="O41" s="16">
        <v>193</v>
      </c>
      <c r="P41" s="23">
        <f>H41/F41*100000</f>
        <v>1270.9655801485508</v>
      </c>
      <c r="Q41" s="23">
        <f>(I41/F41)*100000</f>
        <v>128.91155829408589</v>
      </c>
      <c r="R41" s="23">
        <f>(J41/$F41)*100000</f>
        <v>144.26925296450045</v>
      </c>
      <c r="S41" s="22">
        <f>K41/I41*100</f>
        <v>89.891696750902526</v>
      </c>
      <c r="T41" s="23">
        <f>L41/(J41+K41)*100</f>
        <v>36.851520572450809</v>
      </c>
      <c r="U41" s="23">
        <f>(M41/$F41)*100000</f>
        <v>56.776931811835659</v>
      </c>
      <c r="V41" s="22">
        <f>(N41/O41)*100</f>
        <v>5.1813471502590671</v>
      </c>
      <c r="W41" s="15">
        <v>1537533.8984400001</v>
      </c>
      <c r="X41" s="15">
        <v>1640467</v>
      </c>
      <c r="Y41" s="15">
        <v>7559</v>
      </c>
      <c r="Z41" s="14">
        <v>26590</v>
      </c>
      <c r="AA41" s="84">
        <f>W41/F41*1000</f>
        <v>7155.4473205011263</v>
      </c>
      <c r="AB41" s="84">
        <f>X41/$F41*1000</f>
        <v>7634.4822129972636</v>
      </c>
      <c r="AC41" s="84">
        <f>Y41/$G41</f>
        <v>0.88041231109687568</v>
      </c>
      <c r="AD41" s="84">
        <f>Z41/$G41</f>
        <v>3.0969921090178492</v>
      </c>
      <c r="AE41" s="85">
        <v>8.713136729222521</v>
      </c>
      <c r="AF41" s="14">
        <v>102</v>
      </c>
      <c r="AG41" s="14">
        <v>4</v>
      </c>
      <c r="AH41" s="14">
        <v>1</v>
      </c>
    </row>
    <row r="42" spans="1:34" x14ac:dyDescent="0.2">
      <c r="A42" s="14">
        <v>51</v>
      </c>
      <c r="B42" s="14" t="s">
        <v>34</v>
      </c>
      <c r="C42" s="73" t="s">
        <v>161</v>
      </c>
      <c r="D42" s="86">
        <v>0.5576813669716485</v>
      </c>
      <c r="E42" s="15" t="s">
        <v>97</v>
      </c>
      <c r="F42" s="15">
        <v>153896</v>
      </c>
      <c r="G42" s="15">
        <v>14230</v>
      </c>
      <c r="H42" s="15">
        <v>2552</v>
      </c>
      <c r="I42" s="16">
        <v>237</v>
      </c>
      <c r="J42" s="16">
        <v>331</v>
      </c>
      <c r="K42" s="16">
        <v>198</v>
      </c>
      <c r="L42" s="15">
        <v>340</v>
      </c>
      <c r="M42" s="16">
        <v>42</v>
      </c>
      <c r="N42" s="15">
        <v>9</v>
      </c>
      <c r="O42" s="16">
        <v>283</v>
      </c>
      <c r="P42" s="23">
        <f>H42/F42*100000</f>
        <v>1658.2627228777878</v>
      </c>
      <c r="Q42" s="23">
        <f>(I42/F42)*100000</f>
        <v>154.00010396631492</v>
      </c>
      <c r="R42" s="23">
        <f>(J42/$F42)*100000</f>
        <v>215.08031397827102</v>
      </c>
      <c r="S42" s="22">
        <f>K42/I42*100</f>
        <v>83.544303797468359</v>
      </c>
      <c r="T42" s="23">
        <f>L42/(J42+K42)*100</f>
        <v>64.272211720226849</v>
      </c>
      <c r="U42" s="23">
        <f>(M42/$F42)*100000</f>
        <v>27.291157664916568</v>
      </c>
      <c r="V42" s="22">
        <f>(N42/O42)*100</f>
        <v>3.1802120141342751</v>
      </c>
      <c r="W42" s="15">
        <v>2514251.1440999997</v>
      </c>
      <c r="X42" s="15">
        <v>1771726</v>
      </c>
      <c r="Y42" s="15">
        <v>11955</v>
      </c>
      <c r="Z42" s="14">
        <v>111900</v>
      </c>
      <c r="AA42" s="84">
        <f>W42/F42*1000</f>
        <v>16337.339138769035</v>
      </c>
      <c r="AB42" s="84">
        <f>X42/$F42*1000</f>
        <v>11512.488953579041</v>
      </c>
      <c r="AC42" s="84">
        <f>Y42/$G42</f>
        <v>0.8401264933239635</v>
      </c>
      <c r="AD42" s="84">
        <f>Z42/$G42</f>
        <v>7.8636683063949402</v>
      </c>
      <c r="AE42" s="85">
        <v>34.414414414414409</v>
      </c>
      <c r="AF42" s="14">
        <v>76</v>
      </c>
      <c r="AG42" s="14">
        <v>10</v>
      </c>
      <c r="AH42" s="14">
        <v>8</v>
      </c>
    </row>
    <row r="43" spans="1:34" x14ac:dyDescent="0.2">
      <c r="A43" s="14">
        <v>52</v>
      </c>
      <c r="B43" s="14" t="s">
        <v>36</v>
      </c>
      <c r="C43" s="73" t="s">
        <v>164</v>
      </c>
      <c r="D43" s="86">
        <v>0.54821409332666327</v>
      </c>
      <c r="E43" s="15" t="s">
        <v>97</v>
      </c>
      <c r="F43" s="18">
        <v>593819</v>
      </c>
      <c r="G43" s="15">
        <v>9103.75</v>
      </c>
      <c r="H43" s="15">
        <v>10638</v>
      </c>
      <c r="I43" s="16">
        <v>1293</v>
      </c>
      <c r="J43" s="16">
        <v>972</v>
      </c>
      <c r="K43" s="16">
        <v>998</v>
      </c>
      <c r="L43" s="15">
        <v>1288</v>
      </c>
      <c r="M43" s="16">
        <v>79</v>
      </c>
      <c r="N43" s="15">
        <v>46</v>
      </c>
      <c r="O43" s="16">
        <v>1126</v>
      </c>
      <c r="P43" s="23">
        <f>H43/F43*100000</f>
        <v>1791.4549719695731</v>
      </c>
      <c r="Q43" s="23">
        <f>(I43/F43)*100000</f>
        <v>217.74311701040216</v>
      </c>
      <c r="R43" s="23">
        <f>(J43/$F43)*100000</f>
        <v>163.68624109366661</v>
      </c>
      <c r="S43" s="22">
        <f>K43/I43*100</f>
        <v>77.184841453982983</v>
      </c>
      <c r="T43" s="23">
        <f>L43/(J43+K43)*100</f>
        <v>65.380710659898483</v>
      </c>
      <c r="U43" s="23">
        <f>(M43/$F43)*100000</f>
        <v>13.303717125925576</v>
      </c>
      <c r="V43" s="22">
        <f>(N43/O43)*100</f>
        <v>4.0852575488454708</v>
      </c>
      <c r="W43" s="15">
        <v>5293410.8115200009</v>
      </c>
      <c r="X43" s="15">
        <v>4327595</v>
      </c>
      <c r="Y43" s="15">
        <v>7991</v>
      </c>
      <c r="Z43" s="14" t="s">
        <v>14</v>
      </c>
      <c r="AA43" s="84">
        <f>W43/F43*1000</f>
        <v>8914.1822870605374</v>
      </c>
      <c r="AB43" s="84">
        <f>X43/$F43*1000</f>
        <v>7287.7341412113792</v>
      </c>
      <c r="AC43" s="84">
        <f>Y43/$G43</f>
        <v>0.87777014966360012</v>
      </c>
      <c r="AD43" s="14" t="s">
        <v>14</v>
      </c>
      <c r="AE43" s="85">
        <v>13.781977414150726</v>
      </c>
      <c r="AF43" s="14">
        <v>192</v>
      </c>
      <c r="AG43" s="14">
        <v>55</v>
      </c>
      <c r="AH43" s="14">
        <v>57</v>
      </c>
    </row>
    <row r="44" spans="1:34" x14ac:dyDescent="0.2">
      <c r="A44" s="14">
        <v>54</v>
      </c>
      <c r="B44" s="14" t="s">
        <v>38</v>
      </c>
      <c r="C44" s="73" t="s">
        <v>166</v>
      </c>
      <c r="D44" s="86">
        <v>0.55818353637041773</v>
      </c>
      <c r="E44" s="15" t="s">
        <v>97</v>
      </c>
      <c r="F44" s="18">
        <v>553892</v>
      </c>
      <c r="G44" s="15">
        <v>10742.75</v>
      </c>
      <c r="H44" s="15">
        <v>9961</v>
      </c>
      <c r="I44" s="16">
        <v>995</v>
      </c>
      <c r="J44" s="16">
        <v>758</v>
      </c>
      <c r="K44" s="16">
        <v>804</v>
      </c>
      <c r="L44" s="15">
        <v>694</v>
      </c>
      <c r="M44" s="16">
        <v>105</v>
      </c>
      <c r="N44" s="15">
        <v>37</v>
      </c>
      <c r="O44" s="16">
        <v>784</v>
      </c>
      <c r="P44" s="23">
        <f>H44/F44*100000</f>
        <v>1798.3650242285501</v>
      </c>
      <c r="Q44" s="23">
        <f>(I44/F44)*100000</f>
        <v>179.6379077509695</v>
      </c>
      <c r="R44" s="23">
        <f>(J44/$F44)*100000</f>
        <v>136.84978299018582</v>
      </c>
      <c r="S44" s="22">
        <f>K44/I44*100</f>
        <v>80.804020100502512</v>
      </c>
      <c r="T44" s="23">
        <f>L44/(J44+K44)*100</f>
        <v>44.43021766965429</v>
      </c>
      <c r="U44" s="23">
        <f>(M44/$F44)*100000</f>
        <v>18.95676413452442</v>
      </c>
      <c r="V44" s="22">
        <f>(N44/O44)*100</f>
        <v>4.7193877551020407</v>
      </c>
      <c r="W44" s="15">
        <v>1983952.7706500001</v>
      </c>
      <c r="X44" s="15">
        <v>3279984</v>
      </c>
      <c r="Y44" s="15">
        <v>10277</v>
      </c>
      <c r="Z44" s="14" t="s">
        <v>14</v>
      </c>
      <c r="AA44" s="84">
        <f>W44/F44*1000</f>
        <v>3581.8404502141211</v>
      </c>
      <c r="AB44" s="84">
        <f>X44/$F44*1000</f>
        <v>5921.7031479060897</v>
      </c>
      <c r="AC44" s="84">
        <f>Y44/$G44</f>
        <v>0.95664517930697446</v>
      </c>
      <c r="AD44" s="14" t="s">
        <v>14</v>
      </c>
      <c r="AE44" s="85">
        <v>6.2329638379065964</v>
      </c>
      <c r="AF44" s="14">
        <v>222</v>
      </c>
      <c r="AG44" s="14">
        <v>74</v>
      </c>
      <c r="AH44" s="14">
        <v>5</v>
      </c>
    </row>
    <row r="45" spans="1:34" x14ac:dyDescent="0.2">
      <c r="A45" s="14">
        <v>56</v>
      </c>
      <c r="B45" s="14" t="s">
        <v>40</v>
      </c>
      <c r="C45" s="73" t="s">
        <v>164</v>
      </c>
      <c r="D45" s="86">
        <v>0.49456186839783678</v>
      </c>
      <c r="E45" s="15" t="s">
        <v>97</v>
      </c>
      <c r="F45" s="18">
        <v>434940</v>
      </c>
      <c r="G45" s="15">
        <v>8554.25</v>
      </c>
      <c r="H45" s="15">
        <v>8210</v>
      </c>
      <c r="I45" s="16">
        <v>998</v>
      </c>
      <c r="J45" s="16">
        <v>987</v>
      </c>
      <c r="K45" s="16">
        <v>781</v>
      </c>
      <c r="L45" s="15">
        <v>625</v>
      </c>
      <c r="M45" s="16">
        <v>50</v>
      </c>
      <c r="N45" s="15">
        <v>65</v>
      </c>
      <c r="O45" s="16">
        <v>527</v>
      </c>
      <c r="P45" s="23">
        <f>H45/F45*100000</f>
        <v>1887.6166827608406</v>
      </c>
      <c r="Q45" s="23">
        <f>(I45/F45)*100000</f>
        <v>229.45693658895479</v>
      </c>
      <c r="R45" s="23">
        <f>(J45/$F45)*100000</f>
        <v>226.92785211753346</v>
      </c>
      <c r="S45" s="22">
        <f>K45/I45*100</f>
        <v>78.256513026052104</v>
      </c>
      <c r="T45" s="23">
        <f>L45/(J45+K45)*100</f>
        <v>35.350678733031678</v>
      </c>
      <c r="U45" s="23">
        <f>(M45/$F45)*100000</f>
        <v>11.495838506460661</v>
      </c>
      <c r="V45" s="22">
        <f>(N45/O45)*100</f>
        <v>12.333965844402277</v>
      </c>
      <c r="W45" s="15">
        <v>4500652.40986</v>
      </c>
      <c r="X45" s="15">
        <v>2472871</v>
      </c>
      <c r="Y45" s="15">
        <v>6593</v>
      </c>
      <c r="Z45" s="14">
        <v>18802</v>
      </c>
      <c r="AA45" s="84">
        <f>W45/F45*1000</f>
        <v>10347.75465549271</v>
      </c>
      <c r="AB45" s="84">
        <f>X45/$F45*1000</f>
        <v>5685.5451326619768</v>
      </c>
      <c r="AC45" s="84">
        <f>Y45/$G45</f>
        <v>0.77072800070140568</v>
      </c>
      <c r="AD45" s="84">
        <f>Z45/$G45</f>
        <v>2.1979717684192068</v>
      </c>
      <c r="AE45" s="85">
        <v>11.046511627906977</v>
      </c>
      <c r="AF45" s="14">
        <v>90</v>
      </c>
      <c r="AG45" s="14">
        <v>25</v>
      </c>
      <c r="AH45" s="14">
        <v>11</v>
      </c>
    </row>
    <row r="46" spans="1:34" x14ac:dyDescent="0.2">
      <c r="A46" s="14">
        <v>57</v>
      </c>
      <c r="B46" s="14" t="s">
        <v>41</v>
      </c>
      <c r="C46" s="73" t="s">
        <v>160</v>
      </c>
      <c r="D46" s="86">
        <v>0.44900909833154257</v>
      </c>
      <c r="E46" s="15" t="s">
        <v>97</v>
      </c>
      <c r="F46" s="18">
        <v>135958</v>
      </c>
      <c r="G46" s="15">
        <v>9249.25</v>
      </c>
      <c r="H46" s="15">
        <v>2118</v>
      </c>
      <c r="I46" s="16">
        <v>227</v>
      </c>
      <c r="J46" s="16">
        <v>447</v>
      </c>
      <c r="K46" s="16">
        <v>169</v>
      </c>
      <c r="L46" s="15">
        <v>309</v>
      </c>
      <c r="M46" s="16">
        <v>18</v>
      </c>
      <c r="N46" s="15">
        <v>22</v>
      </c>
      <c r="O46" s="16">
        <v>174</v>
      </c>
      <c r="P46" s="23">
        <f>H46/F46*100000</f>
        <v>1557.8340369820091</v>
      </c>
      <c r="Q46" s="23">
        <f>(I46/F46)*100000</f>
        <v>166.96332690978096</v>
      </c>
      <c r="R46" s="23">
        <f>(J46/$F46)*100000</f>
        <v>328.77800497212371</v>
      </c>
      <c r="S46" s="22">
        <f>K46/I46*100</f>
        <v>74.449339207048453</v>
      </c>
      <c r="T46" s="23">
        <f>L46/(J46+K46)*100</f>
        <v>50.162337662337663</v>
      </c>
      <c r="U46" s="23">
        <f>(M46/$F46)*100000</f>
        <v>13.23938275055532</v>
      </c>
      <c r="V46" s="22">
        <f>(N46/O46)*100</f>
        <v>12.643678160919542</v>
      </c>
      <c r="W46" s="15">
        <v>1069544.31278</v>
      </c>
      <c r="X46" s="15">
        <v>720817</v>
      </c>
      <c r="Y46" s="15">
        <v>8731</v>
      </c>
      <c r="Z46" s="14">
        <v>50000</v>
      </c>
      <c r="AA46" s="84">
        <f>W46/F46*1000</f>
        <v>7866.7258475411527</v>
      </c>
      <c r="AB46" s="84">
        <f>X46/$F46*1000</f>
        <v>5301.7623089483513</v>
      </c>
      <c r="AC46" s="84">
        <f>Y46/$G46</f>
        <v>0.94396842987269236</v>
      </c>
      <c r="AD46" s="84">
        <f>Z46/$G46</f>
        <v>5.4058437170581399</v>
      </c>
      <c r="AE46" s="85">
        <v>17.870439314966493</v>
      </c>
      <c r="AF46" s="14">
        <v>104</v>
      </c>
      <c r="AG46" s="14">
        <v>23</v>
      </c>
      <c r="AH46" s="14">
        <v>12</v>
      </c>
    </row>
    <row r="47" spans="1:34" x14ac:dyDescent="0.2">
      <c r="A47" s="14">
        <v>58</v>
      </c>
      <c r="B47" s="14" t="s">
        <v>42</v>
      </c>
      <c r="C47" s="73" t="s">
        <v>164</v>
      </c>
      <c r="D47" s="86">
        <v>0.57840417526790155</v>
      </c>
      <c r="E47" s="15" t="s">
        <v>97</v>
      </c>
      <c r="F47" s="18">
        <v>233994</v>
      </c>
      <c r="G47" s="15">
        <v>8689.5</v>
      </c>
      <c r="H47" s="15">
        <v>2766</v>
      </c>
      <c r="I47" s="16">
        <v>280</v>
      </c>
      <c r="J47" s="16">
        <v>137</v>
      </c>
      <c r="K47" s="16">
        <v>197</v>
      </c>
      <c r="L47" s="15">
        <v>234</v>
      </c>
      <c r="M47" s="16">
        <v>13</v>
      </c>
      <c r="N47" s="15">
        <v>6</v>
      </c>
      <c r="O47" s="16">
        <v>210</v>
      </c>
      <c r="P47" s="23">
        <f>H47/F47*100000</f>
        <v>1182.081591835688</v>
      </c>
      <c r="Q47" s="23">
        <f>(I47/F47)*100000</f>
        <v>119.66118789370668</v>
      </c>
      <c r="R47" s="23">
        <f>(J47/$F47)*100000</f>
        <v>58.54850979084933</v>
      </c>
      <c r="S47" s="22">
        <f>K47/I47*100</f>
        <v>70.357142857142861</v>
      </c>
      <c r="T47" s="23">
        <f>L47/(J47+K47)*100</f>
        <v>70.05988023952095</v>
      </c>
      <c r="U47" s="23">
        <f>(M47/$F47)*100000</f>
        <v>5.5556980093506674</v>
      </c>
      <c r="V47" s="22">
        <f>(N47/O47)*100</f>
        <v>2.8571428571428572</v>
      </c>
      <c r="W47" s="15">
        <v>2596058.7162199998</v>
      </c>
      <c r="X47" s="15">
        <v>375701</v>
      </c>
      <c r="Y47" s="15">
        <v>11650</v>
      </c>
      <c r="Z47" s="14">
        <v>66000</v>
      </c>
      <c r="AA47" s="84">
        <f>W47/F47*1000</f>
        <v>11094.552493739155</v>
      </c>
      <c r="AB47" s="84">
        <f>X47/$F47*1000</f>
        <v>1605.6009983161962</v>
      </c>
      <c r="AC47" s="84">
        <f>Y47/$G47</f>
        <v>1.3406985442200356</v>
      </c>
      <c r="AD47" s="84">
        <f>Z47/$G47</f>
        <v>7.5953737269117898</v>
      </c>
      <c r="AE47" s="85">
        <v>17.08542713567839</v>
      </c>
      <c r="AF47" s="14">
        <v>38</v>
      </c>
      <c r="AG47" s="14">
        <v>6</v>
      </c>
      <c r="AH47" s="14">
        <v>324</v>
      </c>
    </row>
    <row r="48" spans="1:34" x14ac:dyDescent="0.2">
      <c r="A48" s="14">
        <v>60</v>
      </c>
      <c r="B48" s="14" t="s">
        <v>53</v>
      </c>
      <c r="C48" s="73" t="s">
        <v>161</v>
      </c>
      <c r="D48" s="86">
        <v>0.47236696840899378</v>
      </c>
      <c r="E48" s="15" t="s">
        <v>97</v>
      </c>
      <c r="F48" s="18">
        <v>115714</v>
      </c>
      <c r="G48" s="15">
        <v>10544.5</v>
      </c>
      <c r="H48" s="15">
        <v>2447</v>
      </c>
      <c r="I48" s="16">
        <v>228</v>
      </c>
      <c r="J48" s="16">
        <v>257</v>
      </c>
      <c r="K48" s="16">
        <v>162</v>
      </c>
      <c r="L48" s="15">
        <v>239</v>
      </c>
      <c r="M48" s="16">
        <v>21</v>
      </c>
      <c r="N48" s="15">
        <v>18</v>
      </c>
      <c r="O48" s="16">
        <v>188</v>
      </c>
      <c r="P48" s="23">
        <f>H48/F48*100000</f>
        <v>2114.6965794977273</v>
      </c>
      <c r="Q48" s="23">
        <f>(I48/F48)*100000</f>
        <v>197.03752354944086</v>
      </c>
      <c r="R48" s="23">
        <f>(J48/$F48)*100000</f>
        <v>222.09931382546623</v>
      </c>
      <c r="S48" s="22">
        <f>K48/I48*100</f>
        <v>71.05263157894737</v>
      </c>
      <c r="T48" s="23">
        <f>L48/(J48+K48)*100</f>
        <v>57.040572792362767</v>
      </c>
      <c r="U48" s="23">
        <f>(M48/$F48)*100000</f>
        <v>18.148192958501131</v>
      </c>
      <c r="V48" s="22">
        <f>(N48/O48)*100</f>
        <v>9.5744680851063837</v>
      </c>
      <c r="W48" s="15">
        <v>1048501.59581</v>
      </c>
      <c r="X48" s="15">
        <v>749985</v>
      </c>
      <c r="Y48" s="15">
        <v>10014</v>
      </c>
      <c r="Z48" s="14" t="s">
        <v>14</v>
      </c>
      <c r="AA48" s="84">
        <f>W48/F48*1000</f>
        <v>9061.147275264877</v>
      </c>
      <c r="AB48" s="84">
        <f>X48/$F48*1000</f>
        <v>6481.3678552292722</v>
      </c>
      <c r="AC48" s="84">
        <f>Y48/$G48</f>
        <v>0.94968941154156195</v>
      </c>
      <c r="AD48" s="14" t="s">
        <v>14</v>
      </c>
      <c r="AE48" s="85">
        <v>4.1706161137440763</v>
      </c>
      <c r="AF48" s="14">
        <v>71</v>
      </c>
      <c r="AG48" s="14">
        <v>40</v>
      </c>
      <c r="AH48" s="14">
        <v>13</v>
      </c>
    </row>
    <row r="49" spans="1:34" x14ac:dyDescent="0.2">
      <c r="A49" s="14">
        <v>1</v>
      </c>
      <c r="B49" s="14" t="s">
        <v>54</v>
      </c>
      <c r="C49" s="73" t="s">
        <v>162</v>
      </c>
      <c r="D49" s="86">
        <v>0.5792760512043299</v>
      </c>
      <c r="E49" s="15" t="s">
        <v>97</v>
      </c>
      <c r="F49" s="18">
        <v>96062</v>
      </c>
      <c r="G49" s="15">
        <v>8909.25</v>
      </c>
      <c r="H49" s="15">
        <v>1420</v>
      </c>
      <c r="I49" s="16">
        <v>240</v>
      </c>
      <c r="J49" s="16">
        <v>57</v>
      </c>
      <c r="K49" s="16">
        <v>160</v>
      </c>
      <c r="L49" s="15">
        <v>197</v>
      </c>
      <c r="M49" s="16">
        <v>4</v>
      </c>
      <c r="N49" s="15">
        <v>6</v>
      </c>
      <c r="O49" s="16">
        <v>129</v>
      </c>
      <c r="P49" s="23">
        <f>H49/F49*100000</f>
        <v>1478.2119880910245</v>
      </c>
      <c r="Q49" s="23">
        <f>(I49/F49)*100000</f>
        <v>249.83864587453937</v>
      </c>
      <c r="R49" s="23">
        <f>(J49/$F49)*100000</f>
        <v>59.336678395203101</v>
      </c>
      <c r="S49" s="22">
        <f>K49/I49*100</f>
        <v>66.666666666666657</v>
      </c>
      <c r="T49" s="23">
        <f>L49/(J49+K49)*100</f>
        <v>90.78341013824884</v>
      </c>
      <c r="U49" s="23">
        <f>(M49/$F49)*100000</f>
        <v>4.1639774312423228</v>
      </c>
      <c r="V49" s="22">
        <f>(N49/O49)*100</f>
        <v>4.6511627906976747</v>
      </c>
      <c r="W49" s="15">
        <v>836014.10341999994</v>
      </c>
      <c r="X49" s="15">
        <v>331775</v>
      </c>
      <c r="Y49" s="15">
        <v>8866</v>
      </c>
      <c r="Z49" s="14">
        <v>500</v>
      </c>
      <c r="AA49" s="84">
        <f>W49/F49*1000</f>
        <v>8702.8596471029123</v>
      </c>
      <c r="AB49" s="84">
        <f>X49/$F49*1000</f>
        <v>3453.759030626054</v>
      </c>
      <c r="AC49" s="84">
        <f>Y49/$G49</f>
        <v>0.99514549485085724</v>
      </c>
      <c r="AD49" s="84">
        <f>Z49/$G49</f>
        <v>5.6121446810898784E-2</v>
      </c>
      <c r="AE49" s="85">
        <v>24.340175953079179</v>
      </c>
      <c r="AF49" s="14">
        <v>18</v>
      </c>
      <c r="AG49" s="14">
        <v>3</v>
      </c>
      <c r="AH49" s="14">
        <v>151</v>
      </c>
    </row>
    <row r="50" spans="1:34" x14ac:dyDescent="0.2">
      <c r="A50" s="14">
        <v>3</v>
      </c>
      <c r="B50" s="14" t="s">
        <v>63</v>
      </c>
      <c r="C50" s="73" t="s">
        <v>164</v>
      </c>
      <c r="D50" s="86">
        <v>0.58479498790321782</v>
      </c>
      <c r="E50" s="15" t="s">
        <v>97</v>
      </c>
      <c r="F50" s="18">
        <v>904344</v>
      </c>
      <c r="G50" s="15">
        <v>8614.25</v>
      </c>
      <c r="H50" s="15">
        <v>13130</v>
      </c>
      <c r="I50" s="16">
        <v>1234</v>
      </c>
      <c r="J50" s="16">
        <v>1344</v>
      </c>
      <c r="K50" s="16">
        <v>969</v>
      </c>
      <c r="L50" s="15">
        <v>1644</v>
      </c>
      <c r="M50" s="16">
        <v>101</v>
      </c>
      <c r="N50" s="15">
        <v>103</v>
      </c>
      <c r="O50" s="16">
        <v>730</v>
      </c>
      <c r="P50" s="23">
        <f>H50/F50*100000</f>
        <v>1451.8811425740648</v>
      </c>
      <c r="Q50" s="23">
        <f>(I50/F50)*100000</f>
        <v>136.45250037596313</v>
      </c>
      <c r="R50" s="23">
        <f>(J50/$F50)*100000</f>
        <v>148.61601337544121</v>
      </c>
      <c r="S50" s="22">
        <f>K50/I50*100</f>
        <v>78.525121555915717</v>
      </c>
      <c r="T50" s="23">
        <f>L50/(J50+K50)*100</f>
        <v>71.076523994811936</v>
      </c>
      <c r="U50" s="23">
        <f>(M50/$F50)*100000</f>
        <v>11.168316481338961</v>
      </c>
      <c r="V50" s="22">
        <f>(N50/O50)*100</f>
        <v>14.109589041095891</v>
      </c>
      <c r="W50" s="15">
        <v>6014143.2530500004</v>
      </c>
      <c r="X50" s="15">
        <v>6127534</v>
      </c>
      <c r="Y50" s="15">
        <v>5525</v>
      </c>
      <c r="Z50" s="14">
        <v>449311</v>
      </c>
      <c r="AA50" s="84">
        <f>W50/F50*1000</f>
        <v>6650.2826944724584</v>
      </c>
      <c r="AB50" s="84">
        <f>X50/$F50*1000</f>
        <v>6775.6672239767167</v>
      </c>
      <c r="AC50" s="84">
        <f>Y50/$G50</f>
        <v>0.6413791101953159</v>
      </c>
      <c r="AD50" s="84">
        <f>Z50/$G50</f>
        <v>52.159038801985083</v>
      </c>
      <c r="AE50" s="85">
        <v>16.022889842632331</v>
      </c>
      <c r="AF50" s="14">
        <v>330</v>
      </c>
      <c r="AG50" s="14">
        <v>41</v>
      </c>
      <c r="AH50" s="14">
        <v>458</v>
      </c>
    </row>
    <row r="51" spans="1:34" x14ac:dyDescent="0.2">
      <c r="A51" s="14">
        <v>4</v>
      </c>
      <c r="B51" s="14" t="s">
        <v>78</v>
      </c>
      <c r="C51" s="73" t="s">
        <v>166</v>
      </c>
      <c r="D51" s="86">
        <v>0.49790437482122429</v>
      </c>
      <c r="E51" s="15" t="s">
        <v>97</v>
      </c>
      <c r="F51" s="18">
        <v>259638</v>
      </c>
      <c r="G51" s="15">
        <v>9776.5</v>
      </c>
      <c r="H51" s="15">
        <v>5397</v>
      </c>
      <c r="I51" s="16">
        <v>685</v>
      </c>
      <c r="J51" s="16">
        <v>419</v>
      </c>
      <c r="K51" s="16">
        <v>495</v>
      </c>
      <c r="L51" s="15">
        <v>436</v>
      </c>
      <c r="M51" s="16">
        <v>53</v>
      </c>
      <c r="N51" s="15">
        <v>52</v>
      </c>
      <c r="O51" s="16">
        <v>470</v>
      </c>
      <c r="P51" s="23">
        <f>H51/F51*100000</f>
        <v>2078.663369768678</v>
      </c>
      <c r="Q51" s="23">
        <f>(I51/F51)*100000</f>
        <v>263.828869425893</v>
      </c>
      <c r="R51" s="23">
        <f>(J51/$F51)*100000</f>
        <v>161.37853472912286</v>
      </c>
      <c r="S51" s="22">
        <f>K51/I51*100</f>
        <v>72.262773722627742</v>
      </c>
      <c r="T51" s="23">
        <f>L51/(J51+K51)*100</f>
        <v>47.702407002188188</v>
      </c>
      <c r="U51" s="23">
        <f>(M51/$F51)*100000</f>
        <v>20.413036612514347</v>
      </c>
      <c r="V51" s="22">
        <f>(N51/O51)*100</f>
        <v>11.063829787234042</v>
      </c>
      <c r="W51" s="15">
        <v>907930.32311999996</v>
      </c>
      <c r="X51" s="15">
        <v>966301</v>
      </c>
      <c r="Y51" s="15">
        <v>7387</v>
      </c>
      <c r="Z51" s="14" t="s">
        <v>14</v>
      </c>
      <c r="AA51" s="84">
        <f>W51/F51*1000</f>
        <v>3496.9084768793468</v>
      </c>
      <c r="AB51" s="84">
        <f>X51/$F51*1000</f>
        <v>3721.7240927753255</v>
      </c>
      <c r="AC51" s="84">
        <f>Y51/$G51</f>
        <v>0.75558737789597508</v>
      </c>
      <c r="AD51" s="14" t="s">
        <v>14</v>
      </c>
      <c r="AE51" s="85">
        <v>7.1710373636574607</v>
      </c>
      <c r="AF51" s="14">
        <v>72</v>
      </c>
      <c r="AG51" s="14">
        <v>19</v>
      </c>
      <c r="AH51" s="14">
        <v>20</v>
      </c>
    </row>
    <row r="52" spans="1:34" x14ac:dyDescent="0.2">
      <c r="A52" s="14">
        <v>84</v>
      </c>
      <c r="B52" s="14" t="s">
        <v>56</v>
      </c>
      <c r="C52" s="73" t="s">
        <v>162</v>
      </c>
      <c r="D52" s="86">
        <v>0.53431675281856283</v>
      </c>
      <c r="E52" s="15" t="s">
        <v>97</v>
      </c>
      <c r="F52" s="18">
        <v>369727</v>
      </c>
      <c r="G52" s="15">
        <v>9601.75</v>
      </c>
      <c r="H52" s="15">
        <v>4516</v>
      </c>
      <c r="I52" s="16">
        <v>800</v>
      </c>
      <c r="J52" s="16">
        <v>342</v>
      </c>
      <c r="K52" s="16">
        <v>569</v>
      </c>
      <c r="L52" s="15">
        <v>494</v>
      </c>
      <c r="M52" s="16">
        <v>46</v>
      </c>
      <c r="N52" s="15">
        <v>17</v>
      </c>
      <c r="O52" s="16">
        <v>496</v>
      </c>
      <c r="P52" s="23">
        <f>H52/F52*100000</f>
        <v>1221.4417664925743</v>
      </c>
      <c r="Q52" s="23">
        <f>(I52/F52)*100000</f>
        <v>216.37586651772796</v>
      </c>
      <c r="R52" s="23">
        <f>(J52/$F52)*100000</f>
        <v>92.500682936328701</v>
      </c>
      <c r="S52" s="22">
        <f>K52/I52*100</f>
        <v>71.125</v>
      </c>
      <c r="T52" s="23">
        <f>L52/(J52+K52)*100</f>
        <v>54.226125137211852</v>
      </c>
      <c r="U52" s="23">
        <f>(M52/$F52)*100000</f>
        <v>12.441612324769357</v>
      </c>
      <c r="V52" s="22">
        <f>(N52/O52)*100</f>
        <v>3.4274193548387095</v>
      </c>
      <c r="W52" s="15">
        <v>6464332.95689</v>
      </c>
      <c r="X52" s="15">
        <v>4340142</v>
      </c>
      <c r="Y52" s="15">
        <v>20846</v>
      </c>
      <c r="Z52" s="14">
        <v>16353</v>
      </c>
      <c r="AA52" s="84">
        <f>W52/F52*1000</f>
        <v>17484.07056257725</v>
      </c>
      <c r="AB52" s="84">
        <f>X52/$F52*1000</f>
        <v>11738.77482574981</v>
      </c>
      <c r="AC52" s="84">
        <f>Y52/$G52</f>
        <v>2.1710625667196086</v>
      </c>
      <c r="AD52" s="84">
        <f>Z52/$G52</f>
        <v>1.7031270341344025</v>
      </c>
      <c r="AE52" s="85">
        <v>6.8265682656826572</v>
      </c>
      <c r="AF52" s="14">
        <v>125</v>
      </c>
      <c r="AG52" s="14">
        <v>6</v>
      </c>
      <c r="AH52" s="14">
        <v>2</v>
      </c>
    </row>
    <row r="53" spans="1:34" x14ac:dyDescent="0.2">
      <c r="A53" s="14">
        <v>12</v>
      </c>
      <c r="B53" s="14" t="s">
        <v>64</v>
      </c>
      <c r="C53" s="73" t="s">
        <v>164</v>
      </c>
      <c r="D53" s="86">
        <v>0.4261684617918805</v>
      </c>
      <c r="E53" s="15" t="s">
        <v>97</v>
      </c>
      <c r="F53" s="18">
        <v>146139</v>
      </c>
      <c r="G53" s="15">
        <v>9113.5</v>
      </c>
      <c r="H53" s="15">
        <v>2208</v>
      </c>
      <c r="I53" s="16">
        <v>273</v>
      </c>
      <c r="J53" s="16">
        <v>302</v>
      </c>
      <c r="K53" s="16">
        <v>188</v>
      </c>
      <c r="L53" s="15">
        <v>149</v>
      </c>
      <c r="M53" s="16">
        <v>11</v>
      </c>
      <c r="N53" s="15">
        <v>10</v>
      </c>
      <c r="O53" s="16">
        <v>175</v>
      </c>
      <c r="P53" s="23">
        <f>H53/F53*100000</f>
        <v>1510.890316753228</v>
      </c>
      <c r="Q53" s="23">
        <f>(I53/F53)*100000</f>
        <v>186.80844948986925</v>
      </c>
      <c r="R53" s="23">
        <f>(J53/$F53)*100000</f>
        <v>206.65257049795059</v>
      </c>
      <c r="S53" s="22">
        <f>K53/I53*100</f>
        <v>68.864468864468861</v>
      </c>
      <c r="T53" s="23">
        <f>L53/(J53+K53)*100</f>
        <v>30.408163265306122</v>
      </c>
      <c r="U53" s="23">
        <f>(M53/$F53)*100000</f>
        <v>7.5270803823756838</v>
      </c>
      <c r="V53" s="22">
        <f>(N53/O53)*100</f>
        <v>5.7142857142857144</v>
      </c>
      <c r="W53" s="15">
        <v>857116.23841999995</v>
      </c>
      <c r="X53" s="15">
        <v>967871</v>
      </c>
      <c r="Y53" s="15">
        <v>8972</v>
      </c>
      <c r="Z53" s="14">
        <v>117878</v>
      </c>
      <c r="AA53" s="84">
        <f>W53/F53*1000</f>
        <v>5865.0752942062009</v>
      </c>
      <c r="AB53" s="84">
        <f>X53/$F53*1000</f>
        <v>6622.9480152457591</v>
      </c>
      <c r="AC53" s="84">
        <f>Y53/$G53</f>
        <v>0.98447358314588251</v>
      </c>
      <c r="AD53" s="84">
        <f>Z53/$G53</f>
        <v>12.934437921764415</v>
      </c>
      <c r="AE53" s="85">
        <v>8.2201572551822721</v>
      </c>
      <c r="AF53" s="14">
        <v>31</v>
      </c>
      <c r="AG53" s="14">
        <v>42</v>
      </c>
      <c r="AH53" s="14">
        <v>70</v>
      </c>
    </row>
    <row r="54" spans="1:34" x14ac:dyDescent="0.2">
      <c r="A54" s="14">
        <v>13</v>
      </c>
      <c r="B54" s="14" t="s">
        <v>65</v>
      </c>
      <c r="C54" s="73" t="s">
        <v>164</v>
      </c>
      <c r="D54" s="86">
        <v>0.54329808970613569</v>
      </c>
      <c r="E54" s="15" t="s">
        <v>97</v>
      </c>
      <c r="F54" s="18">
        <v>136798</v>
      </c>
      <c r="G54" s="15">
        <v>8156.75</v>
      </c>
      <c r="H54" s="15">
        <v>1523</v>
      </c>
      <c r="I54" s="16">
        <v>155</v>
      </c>
      <c r="J54" s="16">
        <v>232</v>
      </c>
      <c r="K54" s="16">
        <v>117</v>
      </c>
      <c r="L54" s="15">
        <v>227</v>
      </c>
      <c r="M54" s="16">
        <v>16</v>
      </c>
      <c r="N54" s="15">
        <v>14</v>
      </c>
      <c r="O54" s="16">
        <v>119</v>
      </c>
      <c r="P54" s="23">
        <f>H54/F54*100000</f>
        <v>1113.3203701808507</v>
      </c>
      <c r="Q54" s="23">
        <f>(I54/F54)*100000</f>
        <v>113.30575008406556</v>
      </c>
      <c r="R54" s="23">
        <f>(J54/$F54)*100000</f>
        <v>169.59312270647231</v>
      </c>
      <c r="S54" s="22">
        <f>K54/I54*100</f>
        <v>75.483870967741936</v>
      </c>
      <c r="T54" s="23">
        <f>L54/(J54+K54)*100</f>
        <v>65.042979942693407</v>
      </c>
      <c r="U54" s="23">
        <f>(M54/$F54)*100000</f>
        <v>11.696077428032574</v>
      </c>
      <c r="V54" s="22">
        <f>(N54/O54)*100</f>
        <v>11.76470588235294</v>
      </c>
      <c r="W54" s="15">
        <v>665719.26312999998</v>
      </c>
      <c r="X54" s="15">
        <v>630154</v>
      </c>
      <c r="Y54" s="15">
        <v>4803</v>
      </c>
      <c r="Z54" s="14">
        <v>34287</v>
      </c>
      <c r="AA54" s="84">
        <f>W54/F54*1000</f>
        <v>4866.440029313294</v>
      </c>
      <c r="AB54" s="84">
        <f>X54/$F54*1000</f>
        <v>4606.4562347402743</v>
      </c>
      <c r="AC54" s="84">
        <f>Y54/$G54</f>
        <v>0.58883746590247343</v>
      </c>
      <c r="AD54" s="84">
        <f>Z54/$G54</f>
        <v>4.2035124283568823</v>
      </c>
      <c r="AE54" s="85">
        <v>8.6363636363636367</v>
      </c>
      <c r="AF54" s="14">
        <v>36</v>
      </c>
      <c r="AG54" s="14">
        <v>2</v>
      </c>
      <c r="AH54" s="14">
        <v>3</v>
      </c>
    </row>
    <row r="55" spans="1:34" x14ac:dyDescent="0.2">
      <c r="A55" s="14">
        <v>14</v>
      </c>
      <c r="B55" s="14" t="s">
        <v>82</v>
      </c>
      <c r="C55" s="73" t="s">
        <v>167</v>
      </c>
      <c r="D55" s="86">
        <v>0.48928409683900242</v>
      </c>
      <c r="E55" s="15" t="s">
        <v>97</v>
      </c>
      <c r="F55" s="18">
        <v>263049</v>
      </c>
      <c r="G55" s="15">
        <v>16553.75</v>
      </c>
      <c r="H55" s="15">
        <v>4383</v>
      </c>
      <c r="I55" s="16">
        <v>690</v>
      </c>
      <c r="J55" s="16">
        <v>577</v>
      </c>
      <c r="K55" s="16">
        <v>537</v>
      </c>
      <c r="L55" s="15">
        <v>373</v>
      </c>
      <c r="M55" s="16">
        <v>36</v>
      </c>
      <c r="N55" s="15">
        <v>59</v>
      </c>
      <c r="O55" s="16">
        <v>541</v>
      </c>
      <c r="P55" s="23">
        <f>H55/F55*100000</f>
        <v>1666.229485761208</v>
      </c>
      <c r="Q55" s="23">
        <f>(I55/F55)*100000</f>
        <v>262.30854327520728</v>
      </c>
      <c r="R55" s="23">
        <f>(J55/$F55)*100000</f>
        <v>219.3507673475284</v>
      </c>
      <c r="S55" s="22">
        <f>K55/I55*100</f>
        <v>77.826086956521735</v>
      </c>
      <c r="T55" s="23">
        <f>L55/(J55+K55)*100</f>
        <v>33.482944344703768</v>
      </c>
      <c r="U55" s="23">
        <f>(M55/$F55)*100000</f>
        <v>13.685663127402117</v>
      </c>
      <c r="V55" s="22">
        <f>(N55/O55)*100</f>
        <v>10.905730129390019</v>
      </c>
      <c r="W55" s="15">
        <v>5389946.9902400002</v>
      </c>
      <c r="X55" s="15">
        <v>5064575</v>
      </c>
      <c r="Y55" s="15">
        <v>17051</v>
      </c>
      <c r="Z55" s="14">
        <v>20087</v>
      </c>
      <c r="AA55" s="84">
        <f>W55/F55*1000</f>
        <v>20490.277439716552</v>
      </c>
      <c r="AB55" s="84">
        <f>X55/$F55*1000</f>
        <v>19253.352037072938</v>
      </c>
      <c r="AC55" s="84">
        <f>Y55/$G55</f>
        <v>1.030038510911425</v>
      </c>
      <c r="AD55" s="84">
        <f>Z55/$G55</f>
        <v>1.2134410632032018</v>
      </c>
      <c r="AE55" s="85">
        <v>17.519224339685724</v>
      </c>
      <c r="AF55" s="14">
        <v>101</v>
      </c>
      <c r="AG55" s="14">
        <v>33</v>
      </c>
      <c r="AH55" s="14">
        <v>16</v>
      </c>
    </row>
    <row r="56" spans="1:34" x14ac:dyDescent="0.2">
      <c r="A56" s="14">
        <v>17</v>
      </c>
      <c r="B56" s="14" t="s">
        <v>79</v>
      </c>
      <c r="C56" s="73" t="s">
        <v>166</v>
      </c>
      <c r="D56" s="86">
        <v>0.53620539256818189</v>
      </c>
      <c r="E56" s="15" t="s">
        <v>97</v>
      </c>
      <c r="F56" s="18">
        <v>117941</v>
      </c>
      <c r="G56" s="15">
        <v>9696.75</v>
      </c>
      <c r="H56" s="15">
        <v>3620</v>
      </c>
      <c r="I56" s="16">
        <v>695</v>
      </c>
      <c r="J56" s="16">
        <v>206</v>
      </c>
      <c r="K56" s="16">
        <v>584</v>
      </c>
      <c r="L56" s="15">
        <v>172</v>
      </c>
      <c r="M56" s="16">
        <v>0</v>
      </c>
      <c r="N56" s="15">
        <v>7</v>
      </c>
      <c r="O56" s="16">
        <v>211</v>
      </c>
      <c r="P56" s="23">
        <f>H56/F56*100000</f>
        <v>3069.3312758073953</v>
      </c>
      <c r="Q56" s="23">
        <f>(I56/F56)*100000</f>
        <v>589.27768969230385</v>
      </c>
      <c r="R56" s="23">
        <f>(J56/$F56)*100000</f>
        <v>174.66360298793464</v>
      </c>
      <c r="S56" s="22">
        <f>K56/I56*100</f>
        <v>84.02877697841727</v>
      </c>
      <c r="T56" s="23">
        <f>L56/(J56+K56)*100</f>
        <v>21.772151898734176</v>
      </c>
      <c r="U56" s="23">
        <f>(M56/$F56)*100000</f>
        <v>0</v>
      </c>
      <c r="V56" s="22">
        <f>(N56/O56)*100</f>
        <v>3.3175355450236967</v>
      </c>
      <c r="W56" s="15">
        <v>856730.50037999998</v>
      </c>
      <c r="X56" s="15">
        <v>441365</v>
      </c>
      <c r="Y56" s="15">
        <v>6888</v>
      </c>
      <c r="Z56" s="14" t="s">
        <v>14</v>
      </c>
      <c r="AA56" s="84">
        <f>W56/F56*1000</f>
        <v>7264.0599993216947</v>
      </c>
      <c r="AB56" s="84">
        <f>X56/$F56*1000</f>
        <v>3742.25248217329</v>
      </c>
      <c r="AC56" s="84">
        <f>Y56/$G56</f>
        <v>0.71034109366540332</v>
      </c>
      <c r="AD56" s="14" t="s">
        <v>14</v>
      </c>
      <c r="AE56" s="85">
        <v>0.79235609415054775</v>
      </c>
      <c r="AF56" s="14">
        <v>49</v>
      </c>
      <c r="AG56" s="14">
        <v>0</v>
      </c>
      <c r="AH56" s="14">
        <v>0</v>
      </c>
    </row>
    <row r="57" spans="1:34" x14ac:dyDescent="0.2">
      <c r="A57" s="14">
        <v>62</v>
      </c>
      <c r="B57" s="14" t="s">
        <v>45</v>
      </c>
      <c r="C57" s="73" t="s">
        <v>160</v>
      </c>
      <c r="D57" s="86">
        <v>0.50930871219437168</v>
      </c>
      <c r="E57" s="15" t="s">
        <v>97</v>
      </c>
      <c r="F57" s="18">
        <v>193106</v>
      </c>
      <c r="G57" s="15">
        <v>9174.25</v>
      </c>
      <c r="H57" s="15">
        <v>2656</v>
      </c>
      <c r="I57" s="16">
        <v>283</v>
      </c>
      <c r="J57" s="16">
        <v>309</v>
      </c>
      <c r="K57" s="16">
        <v>216</v>
      </c>
      <c r="L57" s="15">
        <v>213</v>
      </c>
      <c r="M57" s="16">
        <v>27</v>
      </c>
      <c r="N57" s="15">
        <v>7</v>
      </c>
      <c r="O57" s="16">
        <v>207</v>
      </c>
      <c r="P57" s="23">
        <f>H57/F57*100000</f>
        <v>1375.4103963626194</v>
      </c>
      <c r="Q57" s="23">
        <f>(I57/F57)*100000</f>
        <v>146.55163485339659</v>
      </c>
      <c r="R57" s="23">
        <f>(J57/$F57)*100000</f>
        <v>160.015742649115</v>
      </c>
      <c r="S57" s="22">
        <f>K57/I57*100</f>
        <v>76.325088339222617</v>
      </c>
      <c r="T57" s="23">
        <f>L57/(J57+K57)*100</f>
        <v>40.571428571428569</v>
      </c>
      <c r="U57" s="23">
        <f>(M57/$F57)*100000</f>
        <v>13.981958095553738</v>
      </c>
      <c r="V57" s="22">
        <f>(N57/O57)*100</f>
        <v>3.3816425120772946</v>
      </c>
      <c r="W57" s="15">
        <v>1959160.87228</v>
      </c>
      <c r="X57" s="15">
        <v>659526</v>
      </c>
      <c r="Y57" s="15">
        <v>9816</v>
      </c>
      <c r="Z57" s="14">
        <v>73500</v>
      </c>
      <c r="AA57" s="84">
        <f>W57/F57*1000</f>
        <v>10145.520451358321</v>
      </c>
      <c r="AB57" s="84">
        <f>X57/$F57*1000</f>
        <v>3415.3573684919161</v>
      </c>
      <c r="AC57" s="84">
        <f>Y57/$G57</f>
        <v>1.0699512221707497</v>
      </c>
      <c r="AD57" s="84">
        <f>Z57/$G57</f>
        <v>8.0115540779900272</v>
      </c>
      <c r="AE57" s="85">
        <v>18.828451882845187</v>
      </c>
      <c r="AF57" s="14">
        <v>75</v>
      </c>
      <c r="AG57" s="14">
        <v>0</v>
      </c>
      <c r="AH57" s="14">
        <v>14</v>
      </c>
    </row>
    <row r="58" spans="1:34" x14ac:dyDescent="0.2">
      <c r="A58" s="14">
        <v>64</v>
      </c>
      <c r="B58" s="14" t="s">
        <v>70</v>
      </c>
      <c r="C58" s="73" t="s">
        <v>164</v>
      </c>
      <c r="D58" s="86">
        <v>0.53672001583127082</v>
      </c>
      <c r="E58" s="15" t="s">
        <v>97</v>
      </c>
      <c r="F58" s="18">
        <v>455423</v>
      </c>
      <c r="G58" s="15">
        <v>8606.5</v>
      </c>
      <c r="H58" s="15">
        <v>6934</v>
      </c>
      <c r="I58" s="16">
        <v>655</v>
      </c>
      <c r="J58" s="16">
        <v>694</v>
      </c>
      <c r="K58" s="16">
        <v>480</v>
      </c>
      <c r="L58" s="15">
        <v>838</v>
      </c>
      <c r="M58" s="16">
        <v>52</v>
      </c>
      <c r="N58" s="15">
        <v>18</v>
      </c>
      <c r="O58" s="16">
        <v>374</v>
      </c>
      <c r="P58" s="23">
        <f>H58/F58*100000</f>
        <v>1522.5405831501703</v>
      </c>
      <c r="Q58" s="23">
        <f>(I58/F58)*100000</f>
        <v>143.8223365969659</v>
      </c>
      <c r="R58" s="23">
        <f>(J58/$F58)*100000</f>
        <v>152.38580396686157</v>
      </c>
      <c r="S58" s="22">
        <f>K58/I58*100</f>
        <v>73.282442748091597</v>
      </c>
      <c r="T58" s="23">
        <f>L58/(J58+K58)*100</f>
        <v>71.379897785349229</v>
      </c>
      <c r="U58" s="23">
        <f>(M58/$F58)*100000</f>
        <v>11.417956493194239</v>
      </c>
      <c r="V58" s="22">
        <f>(N58/O58)*100</f>
        <v>4.8128342245989302</v>
      </c>
      <c r="W58" s="15">
        <v>2374739.97266</v>
      </c>
      <c r="X58" s="15">
        <v>3747981</v>
      </c>
      <c r="Y58" s="15">
        <v>6831</v>
      </c>
      <c r="Z58" s="14">
        <v>52312</v>
      </c>
      <c r="AA58" s="84">
        <f>W58/F58*1000</f>
        <v>5214.3610943232998</v>
      </c>
      <c r="AB58" s="84">
        <f>X58/$F58*1000</f>
        <v>8229.6699990997367</v>
      </c>
      <c r="AC58" s="84">
        <f>Y58/$G58</f>
        <v>0.79370243420670428</v>
      </c>
      <c r="AD58" s="84">
        <f>Z58/$G58</f>
        <v>6.0781967117876023</v>
      </c>
      <c r="AE58" s="85">
        <v>8.7522368635106549</v>
      </c>
      <c r="AF58" s="14">
        <v>143</v>
      </c>
      <c r="AG58" s="14">
        <v>40</v>
      </c>
      <c r="AH58" s="14">
        <v>15</v>
      </c>
    </row>
    <row r="59" spans="1:34" x14ac:dyDescent="0.2">
      <c r="A59" s="14">
        <v>66</v>
      </c>
      <c r="B59" s="14" t="s">
        <v>72</v>
      </c>
      <c r="C59" s="73" t="s">
        <v>165</v>
      </c>
      <c r="D59" s="86">
        <v>0.48066673163790824</v>
      </c>
      <c r="E59" s="15" t="s">
        <v>97</v>
      </c>
      <c r="F59" s="18">
        <v>902570</v>
      </c>
      <c r="G59" s="15">
        <v>10093.75</v>
      </c>
      <c r="H59" s="15">
        <v>17337</v>
      </c>
      <c r="I59" s="16">
        <v>1871</v>
      </c>
      <c r="J59" s="16">
        <v>2027</v>
      </c>
      <c r="K59" s="16">
        <v>1469</v>
      </c>
      <c r="L59" s="15">
        <v>1014</v>
      </c>
      <c r="M59" s="16">
        <v>95</v>
      </c>
      <c r="N59" s="15">
        <v>93</v>
      </c>
      <c r="O59" s="16">
        <v>1439</v>
      </c>
      <c r="P59" s="23">
        <f>H59/F59*100000</f>
        <v>1920.8482444574936</v>
      </c>
      <c r="Q59" s="23">
        <f>(I59/F59)*100000</f>
        <v>207.29694095748806</v>
      </c>
      <c r="R59" s="23">
        <f>(J59/$F59)*100000</f>
        <v>224.5809189314956</v>
      </c>
      <c r="S59" s="22">
        <f>K59/I59*100</f>
        <v>78.514163548904321</v>
      </c>
      <c r="T59" s="23">
        <f>L59/(J59+K59)*100</f>
        <v>29.0045766590389</v>
      </c>
      <c r="U59" s="23">
        <f>(M59/$F59)*100000</f>
        <v>10.525499407248191</v>
      </c>
      <c r="V59" s="22">
        <f>(N59/O59)*100</f>
        <v>6.4628214037526055</v>
      </c>
      <c r="W59" s="15">
        <v>15465093.20977</v>
      </c>
      <c r="X59" s="15">
        <v>9799814</v>
      </c>
      <c r="Y59" s="15">
        <v>11654</v>
      </c>
      <c r="Z59" s="14">
        <v>36669</v>
      </c>
      <c r="AA59" s="84">
        <f>W59/F59*1000</f>
        <v>17134.508359207597</v>
      </c>
      <c r="AB59" s="84">
        <f>X59/$F59*1000</f>
        <v>10857.677520857107</v>
      </c>
      <c r="AC59" s="84">
        <f>Y59/$G59</f>
        <v>1.1545758513931887</v>
      </c>
      <c r="AD59" s="84">
        <f>Z59/$G59</f>
        <v>3.6328421052631579</v>
      </c>
      <c r="AE59" s="85">
        <v>9.7057126370455862</v>
      </c>
      <c r="AF59" s="14">
        <v>372</v>
      </c>
      <c r="AG59" s="14">
        <v>70</v>
      </c>
      <c r="AH59" s="14">
        <v>97</v>
      </c>
    </row>
    <row r="60" spans="1:34" x14ac:dyDescent="0.2">
      <c r="A60" s="14">
        <v>26</v>
      </c>
      <c r="B60" s="14" t="s">
        <v>62</v>
      </c>
      <c r="C60" s="73" t="s">
        <v>163</v>
      </c>
      <c r="D60" s="86">
        <v>0.54142287293495905</v>
      </c>
      <c r="E60" s="15" t="s">
        <v>97</v>
      </c>
      <c r="F60" s="18">
        <v>579163</v>
      </c>
      <c r="G60" s="15">
        <v>8543.25</v>
      </c>
      <c r="H60" s="15">
        <v>5449</v>
      </c>
      <c r="I60" s="16">
        <v>540</v>
      </c>
      <c r="J60" s="16">
        <v>902</v>
      </c>
      <c r="K60" s="16">
        <v>405</v>
      </c>
      <c r="L60" s="15">
        <v>815</v>
      </c>
      <c r="M60" s="16">
        <v>54</v>
      </c>
      <c r="N60" s="15">
        <v>27</v>
      </c>
      <c r="O60" s="16">
        <v>338</v>
      </c>
      <c r="P60" s="23">
        <f>H60/F60*100000</f>
        <v>940.84048877431746</v>
      </c>
      <c r="Q60" s="23">
        <f>(I60/F60)*100000</f>
        <v>93.238000355685713</v>
      </c>
      <c r="R60" s="23">
        <f>(J60/$F60)*100000</f>
        <v>155.74199318671944</v>
      </c>
      <c r="S60" s="22">
        <f>K60/I60*100</f>
        <v>75</v>
      </c>
      <c r="T60" s="23">
        <f>L60/(J60+K60)*100</f>
        <v>62.356541698546287</v>
      </c>
      <c r="U60" s="23">
        <f>(M60/$F60)*100000</f>
        <v>9.3238000355685706</v>
      </c>
      <c r="V60" s="22">
        <f>(N60/O60)*100</f>
        <v>7.9881656804733732</v>
      </c>
      <c r="W60" s="15">
        <v>4065435.8212299999</v>
      </c>
      <c r="X60" s="15">
        <v>2237762</v>
      </c>
      <c r="Y60" s="15">
        <v>7968</v>
      </c>
      <c r="Z60" s="14">
        <v>150000</v>
      </c>
      <c r="AA60" s="84">
        <f>W60/F60*1000</f>
        <v>7019.5019730714839</v>
      </c>
      <c r="AB60" s="84">
        <f>X60/$F60*1000</f>
        <v>3863.7861879988882</v>
      </c>
      <c r="AC60" s="84">
        <f>Y60/$G60</f>
        <v>0.93266613993503644</v>
      </c>
      <c r="AD60" s="84">
        <f>Z60/$G60</f>
        <v>17.557721007813186</v>
      </c>
      <c r="AE60" s="85">
        <v>8.8811995386389864</v>
      </c>
      <c r="AF60" s="14">
        <v>147</v>
      </c>
      <c r="AG60" s="14">
        <v>40</v>
      </c>
      <c r="AH60" s="14">
        <v>86</v>
      </c>
    </row>
    <row r="61" spans="1:34" x14ac:dyDescent="0.2">
      <c r="A61" s="14">
        <v>68</v>
      </c>
      <c r="B61" s="14" t="s">
        <v>47</v>
      </c>
      <c r="C61" s="73" t="s">
        <v>160</v>
      </c>
      <c r="D61" s="86">
        <v>0.45313378822523082</v>
      </c>
      <c r="E61" s="15" t="s">
        <v>97</v>
      </c>
      <c r="F61" s="18">
        <v>173455</v>
      </c>
      <c r="G61" s="15">
        <v>8509</v>
      </c>
      <c r="H61" s="15">
        <v>2397</v>
      </c>
      <c r="I61" s="16">
        <v>241</v>
      </c>
      <c r="J61" s="16">
        <v>342</v>
      </c>
      <c r="K61" s="16">
        <v>165</v>
      </c>
      <c r="L61" s="15">
        <v>232</v>
      </c>
      <c r="M61" s="16">
        <v>23</v>
      </c>
      <c r="N61" s="15">
        <v>16</v>
      </c>
      <c r="O61" s="16">
        <v>169</v>
      </c>
      <c r="P61" s="23">
        <f>H61/F61*100000</f>
        <v>1381.9146176241677</v>
      </c>
      <c r="Q61" s="23">
        <f>(I61/F61)*100000</f>
        <v>138.94093568937188</v>
      </c>
      <c r="R61" s="23">
        <f>(J61/$F61)*100000</f>
        <v>197.16929462973107</v>
      </c>
      <c r="S61" s="22">
        <f>K61/I61*100</f>
        <v>68.46473029045643</v>
      </c>
      <c r="T61" s="23">
        <f>L61/(J61+K61)*100</f>
        <v>45.759368836291912</v>
      </c>
      <c r="U61" s="23">
        <f>(M61/$F61)*100000</f>
        <v>13.259923323052091</v>
      </c>
      <c r="V61" s="22">
        <f>(N61/O61)*100</f>
        <v>9.4674556213017755</v>
      </c>
      <c r="W61" s="15">
        <v>1505649.10766</v>
      </c>
      <c r="X61" s="15">
        <v>1546031</v>
      </c>
      <c r="Y61" s="15">
        <v>8089</v>
      </c>
      <c r="Z61" s="14">
        <v>18094</v>
      </c>
      <c r="AA61" s="84">
        <f>W61/F61*1000</f>
        <v>8680.3442256493036</v>
      </c>
      <c r="AB61" s="84">
        <f>X61/$F61*1000</f>
        <v>8913.1532674180617</v>
      </c>
      <c r="AC61" s="84">
        <f>Y61/$G61</f>
        <v>0.95064049829592201</v>
      </c>
      <c r="AD61" s="84">
        <f>Z61/$G61</f>
        <v>2.1264543424609239</v>
      </c>
      <c r="AE61" s="85">
        <v>13.147792706333975</v>
      </c>
      <c r="AF61" s="14">
        <v>67</v>
      </c>
      <c r="AG61" s="14">
        <v>39</v>
      </c>
      <c r="AH61" s="14">
        <v>18</v>
      </c>
    </row>
    <row r="62" spans="1:34" x14ac:dyDescent="0.2">
      <c r="A62" s="14">
        <v>69</v>
      </c>
      <c r="B62" s="14" t="s">
        <v>48</v>
      </c>
      <c r="C62" s="73" t="s">
        <v>160</v>
      </c>
      <c r="D62" s="86">
        <v>0.5088174035969979</v>
      </c>
      <c r="E62" s="15" t="s">
        <v>97</v>
      </c>
      <c r="F62" s="18">
        <v>236482</v>
      </c>
      <c r="G62" s="15">
        <v>10000.25</v>
      </c>
      <c r="H62" s="15">
        <v>4348</v>
      </c>
      <c r="I62" s="16">
        <v>581</v>
      </c>
      <c r="J62" s="16">
        <v>562</v>
      </c>
      <c r="K62" s="16">
        <v>414</v>
      </c>
      <c r="L62" s="15">
        <v>1074</v>
      </c>
      <c r="M62" s="16">
        <v>124</v>
      </c>
      <c r="N62" s="15">
        <v>32</v>
      </c>
      <c r="O62" s="16">
        <v>479</v>
      </c>
      <c r="P62" s="23">
        <f>H62/F62*100000</f>
        <v>1838.6177383479505</v>
      </c>
      <c r="Q62" s="23">
        <f>(I62/F62)*100000</f>
        <v>245.68466098899705</v>
      </c>
      <c r="R62" s="23">
        <f>(J62/$F62)*100000</f>
        <v>237.65022284994208</v>
      </c>
      <c r="S62" s="22">
        <f>K62/I62*100</f>
        <v>71.256454388984508</v>
      </c>
      <c r="T62" s="23">
        <f>L62/(J62+K62)*100</f>
        <v>110.04098360655739</v>
      </c>
      <c r="U62" s="23">
        <f>(M62/$F62)*100000</f>
        <v>52.43528048646408</v>
      </c>
      <c r="V62" s="22">
        <f>(N62/O62)*100</f>
        <v>6.6805845511482245</v>
      </c>
      <c r="W62" s="15">
        <v>2100357.36937</v>
      </c>
      <c r="X62" s="15">
        <v>1675191</v>
      </c>
      <c r="Y62" s="15">
        <v>11781</v>
      </c>
      <c r="Z62" s="14" t="s">
        <v>14</v>
      </c>
      <c r="AA62" s="84">
        <f>W62/F62*1000</f>
        <v>8881.6796600586931</v>
      </c>
      <c r="AB62" s="84">
        <f>X62/$F62*1000</f>
        <v>7083.799189790343</v>
      </c>
      <c r="AC62" s="84">
        <f>Y62/$G62</f>
        <v>1.1780705482362941</v>
      </c>
      <c r="AD62" s="14" t="s">
        <v>14</v>
      </c>
      <c r="AE62" s="85">
        <v>19.629837352776221</v>
      </c>
      <c r="AF62" s="14">
        <v>106</v>
      </c>
      <c r="AG62" s="14">
        <v>74</v>
      </c>
      <c r="AH62" s="14">
        <v>12</v>
      </c>
    </row>
    <row r="63" spans="1:34" x14ac:dyDescent="0.2">
      <c r="A63" s="14">
        <v>70</v>
      </c>
      <c r="B63" s="14" t="s">
        <v>81</v>
      </c>
      <c r="C63" s="73" t="s">
        <v>166</v>
      </c>
      <c r="D63" s="86">
        <v>0.44370953884939129</v>
      </c>
      <c r="E63" s="15" t="s">
        <v>97</v>
      </c>
      <c r="F63" s="18">
        <v>223571</v>
      </c>
      <c r="G63" s="15">
        <v>10747.25</v>
      </c>
      <c r="H63" s="15">
        <v>4919</v>
      </c>
      <c r="I63" s="16">
        <v>535</v>
      </c>
      <c r="J63" s="16">
        <v>477</v>
      </c>
      <c r="K63" s="16">
        <v>349</v>
      </c>
      <c r="L63" s="15">
        <v>637</v>
      </c>
      <c r="M63" s="16">
        <v>107</v>
      </c>
      <c r="N63" s="15">
        <v>21</v>
      </c>
      <c r="O63" s="16">
        <v>443</v>
      </c>
      <c r="P63" s="23">
        <f>H63/F63*100000</f>
        <v>2200.1959109186791</v>
      </c>
      <c r="Q63" s="23">
        <f>(I63/F63)*100000</f>
        <v>239.2975833180511</v>
      </c>
      <c r="R63" s="23">
        <f>(J63/$F63)*100000</f>
        <v>213.35504157515956</v>
      </c>
      <c r="S63" s="22">
        <f>K63/I63*100</f>
        <v>65.233644859813083</v>
      </c>
      <c r="T63" s="23">
        <f>L63/(J63+K63)*100</f>
        <v>77.118644067796609</v>
      </c>
      <c r="U63" s="23">
        <f>(M63/$F63)*100000</f>
        <v>47.859516663610215</v>
      </c>
      <c r="V63" s="22">
        <f>(N63/O63)*100</f>
        <v>4.7404063205417613</v>
      </c>
      <c r="W63" s="15">
        <v>2271178.7229400002</v>
      </c>
      <c r="X63" s="15">
        <v>2465138</v>
      </c>
      <c r="Y63" s="15">
        <v>7588</v>
      </c>
      <c r="Z63" s="14">
        <v>46848</v>
      </c>
      <c r="AA63" s="84">
        <f>W63/F63*1000</f>
        <v>10158.64634921345</v>
      </c>
      <c r="AB63" s="84">
        <f>X63/$F63*1000</f>
        <v>11026.197494308295</v>
      </c>
      <c r="AC63" s="84">
        <f>Y63/$G63</f>
        <v>0.70604108027634971</v>
      </c>
      <c r="AD63" s="84">
        <f>Z63/$G63</f>
        <v>4.3590685989439155</v>
      </c>
      <c r="AE63" s="85">
        <v>22.048192771084338</v>
      </c>
      <c r="AF63" s="14">
        <v>130</v>
      </c>
      <c r="AG63" s="14">
        <v>411</v>
      </c>
      <c r="AH63" s="14">
        <v>19</v>
      </c>
    </row>
    <row r="64" spans="1:34" x14ac:dyDescent="0.2">
      <c r="A64" s="14">
        <v>71</v>
      </c>
      <c r="B64" s="14" t="s">
        <v>49</v>
      </c>
      <c r="C64" s="73" t="s">
        <v>160</v>
      </c>
      <c r="D64" s="86">
        <v>0.5182305610725555</v>
      </c>
      <c r="E64" s="15" t="s">
        <v>97</v>
      </c>
      <c r="F64" s="18">
        <v>244494</v>
      </c>
      <c r="G64" s="15">
        <v>9302.75</v>
      </c>
      <c r="H64" s="15">
        <v>3834</v>
      </c>
      <c r="I64" s="16">
        <v>504</v>
      </c>
      <c r="J64" s="16">
        <v>544</v>
      </c>
      <c r="K64" s="16">
        <v>356</v>
      </c>
      <c r="L64" s="15">
        <v>1156</v>
      </c>
      <c r="M64" s="16">
        <v>172</v>
      </c>
      <c r="N64" s="15">
        <v>14</v>
      </c>
      <c r="O64" s="16">
        <v>407</v>
      </c>
      <c r="P64" s="23">
        <f>H64/F64*100000</f>
        <v>1568.136641389973</v>
      </c>
      <c r="Q64" s="23">
        <f>(I64/F64)*100000</f>
        <v>206.14002797614668</v>
      </c>
      <c r="R64" s="23">
        <f>(J64/$F64)*100000</f>
        <v>222.5003476567932</v>
      </c>
      <c r="S64" s="22">
        <f>K64/I64*100</f>
        <v>70.634920634920633</v>
      </c>
      <c r="T64" s="23">
        <f>L64/(J64+K64)*100</f>
        <v>128.44444444444446</v>
      </c>
      <c r="U64" s="23">
        <f>(M64/$F64)*100000</f>
        <v>70.349374626780204</v>
      </c>
      <c r="V64" s="22">
        <f>(N64/O64)*100</f>
        <v>3.4398034398034398</v>
      </c>
      <c r="W64" s="15">
        <v>2305064.94356</v>
      </c>
      <c r="X64" s="15">
        <v>3118659</v>
      </c>
      <c r="Y64" s="15">
        <v>7877</v>
      </c>
      <c r="Z64" s="14">
        <v>5252</v>
      </c>
      <c r="AA64" s="84">
        <f>W64/F64*1000</f>
        <v>9427.8998403232799</v>
      </c>
      <c r="AB64" s="84">
        <f>X64/$F64*1000</f>
        <v>12755.564553731381</v>
      </c>
      <c r="AC64" s="84">
        <f>Y64/$G64</f>
        <v>0.84673886753916849</v>
      </c>
      <c r="AD64" s="84">
        <f>Z64/$G64</f>
        <v>0.56456424175646991</v>
      </c>
      <c r="AE64" s="85">
        <v>16.780960064542157</v>
      </c>
      <c r="AF64" s="14">
        <v>76</v>
      </c>
      <c r="AG64" s="14">
        <v>42</v>
      </c>
      <c r="AH64" s="14">
        <v>10</v>
      </c>
    </row>
    <row r="65" spans="1:34" x14ac:dyDescent="0.2">
      <c r="A65" s="14">
        <v>18</v>
      </c>
      <c r="B65" s="14" t="s">
        <v>67</v>
      </c>
      <c r="C65" s="73" t="s">
        <v>164</v>
      </c>
      <c r="D65" s="86">
        <v>0.45448416495433736</v>
      </c>
      <c r="E65" s="15" t="s">
        <v>97</v>
      </c>
      <c r="F65" s="18">
        <v>339999</v>
      </c>
      <c r="G65" s="15">
        <v>8750.25</v>
      </c>
      <c r="H65" s="15">
        <v>5148</v>
      </c>
      <c r="I65" s="16">
        <v>663</v>
      </c>
      <c r="J65" s="16">
        <v>815</v>
      </c>
      <c r="K65" s="16">
        <v>456</v>
      </c>
      <c r="L65" s="15">
        <v>823</v>
      </c>
      <c r="M65" s="16">
        <v>60</v>
      </c>
      <c r="N65" s="15">
        <v>32</v>
      </c>
      <c r="O65" s="16">
        <v>545</v>
      </c>
      <c r="P65" s="23">
        <f>H65/F65*100000</f>
        <v>1514.1221003591186</v>
      </c>
      <c r="Q65" s="23">
        <f>(I65/F65)*100000</f>
        <v>195.00057353109864</v>
      </c>
      <c r="R65" s="23">
        <f>(J65/$F65)*100000</f>
        <v>239.70658737231579</v>
      </c>
      <c r="S65" s="22">
        <f>K65/I65*100</f>
        <v>68.778280542986423</v>
      </c>
      <c r="T65" s="23">
        <f>L65/(J65+K65)*100</f>
        <v>64.752163650668763</v>
      </c>
      <c r="U65" s="23">
        <f>(M65/$F65)*100000</f>
        <v>17.647110726796257</v>
      </c>
      <c r="V65" s="22">
        <f>(N65/O65)*100</f>
        <v>5.8715596330275233</v>
      </c>
      <c r="W65" s="15">
        <v>1310771.2310799998</v>
      </c>
      <c r="X65" s="15">
        <v>2842596</v>
      </c>
      <c r="Y65" s="15">
        <v>7559</v>
      </c>
      <c r="Z65" s="14">
        <v>22099</v>
      </c>
      <c r="AA65" s="84">
        <f>W65/F65*1000</f>
        <v>3855.2208420612997</v>
      </c>
      <c r="AB65" s="84">
        <f>X65/$F65*1000</f>
        <v>8360.6010605913543</v>
      </c>
      <c r="AC65" s="84">
        <f>Y65/$G65</f>
        <v>0.86386103254192737</v>
      </c>
      <c r="AD65" s="84">
        <f>Z65/$G65</f>
        <v>2.5255278420616554</v>
      </c>
      <c r="AE65" s="85">
        <v>5.4101221640488655</v>
      </c>
      <c r="AF65" s="14">
        <v>206</v>
      </c>
      <c r="AG65" s="14">
        <v>40</v>
      </c>
      <c r="AH65" s="14">
        <v>14</v>
      </c>
    </row>
    <row r="66" spans="1:34" x14ac:dyDescent="0.2">
      <c r="A66" s="14">
        <v>73</v>
      </c>
      <c r="B66" s="14" t="s">
        <v>71</v>
      </c>
      <c r="C66" s="73" t="s">
        <v>164</v>
      </c>
      <c r="D66" s="86">
        <v>0.52791419177757859</v>
      </c>
      <c r="E66" s="15" t="s">
        <v>97</v>
      </c>
      <c r="F66" s="18">
        <v>224079</v>
      </c>
      <c r="G66" s="15">
        <v>9390.25</v>
      </c>
      <c r="H66" s="15">
        <v>4372</v>
      </c>
      <c r="I66" s="16">
        <v>397</v>
      </c>
      <c r="J66" s="16">
        <v>521</v>
      </c>
      <c r="K66" s="16">
        <v>310</v>
      </c>
      <c r="L66" s="15">
        <v>605</v>
      </c>
      <c r="M66" s="16">
        <v>47</v>
      </c>
      <c r="N66" s="15">
        <v>21</v>
      </c>
      <c r="O66" s="16">
        <v>430</v>
      </c>
      <c r="P66" s="23">
        <f>H66/F66*100000</f>
        <v>1951.0976039700283</v>
      </c>
      <c r="Q66" s="23">
        <f>(I66/F66)*100000</f>
        <v>177.16965891493624</v>
      </c>
      <c r="R66" s="23">
        <f>(J66/$F66)*100000</f>
        <v>232.50728537703219</v>
      </c>
      <c r="S66" s="22">
        <f>K66/I66*100</f>
        <v>78.085642317380348</v>
      </c>
      <c r="T66" s="23">
        <f>L66/(J66+K66)*100</f>
        <v>72.803850782190125</v>
      </c>
      <c r="U66" s="23">
        <f>(M66/$F66)*100000</f>
        <v>20.974745513858952</v>
      </c>
      <c r="V66" s="22">
        <f>(N66/O66)*100</f>
        <v>4.8837209302325579</v>
      </c>
      <c r="W66" s="15">
        <v>1938527.0018699998</v>
      </c>
      <c r="X66" s="15">
        <v>1761585</v>
      </c>
      <c r="Y66" s="15">
        <v>6256</v>
      </c>
      <c r="Z66" s="14">
        <v>85751</v>
      </c>
      <c r="AA66" s="84">
        <f>W66/F66*1000</f>
        <v>8651.087348078132</v>
      </c>
      <c r="AB66" s="84">
        <f>X66/$F66*1000</f>
        <v>7861.4461863896222</v>
      </c>
      <c r="AC66" s="84">
        <f>Y66/$G66</f>
        <v>0.66622294401107529</v>
      </c>
      <c r="AD66" s="84">
        <f>Z66/$G66</f>
        <v>9.1319187455073081</v>
      </c>
      <c r="AE66" s="85">
        <v>8.8144329896907223</v>
      </c>
      <c r="AF66" s="14">
        <v>86</v>
      </c>
      <c r="AG66" s="14">
        <v>9</v>
      </c>
      <c r="AH66" s="14">
        <v>7</v>
      </c>
    </row>
    <row r="67" spans="1:34" x14ac:dyDescent="0.2">
      <c r="A67" s="14">
        <v>74</v>
      </c>
      <c r="B67" s="14" t="s">
        <v>76</v>
      </c>
      <c r="C67" s="73" t="s">
        <v>165</v>
      </c>
      <c r="D67" s="86">
        <v>0.44014126256436092</v>
      </c>
      <c r="E67" s="15" t="s">
        <v>97</v>
      </c>
      <c r="F67" s="18">
        <v>734960</v>
      </c>
      <c r="G67" s="15">
        <v>9426.25</v>
      </c>
      <c r="H67" s="15">
        <v>13121</v>
      </c>
      <c r="I67" s="16">
        <v>1546</v>
      </c>
      <c r="J67" s="16">
        <v>2037</v>
      </c>
      <c r="K67" s="16">
        <v>1041</v>
      </c>
      <c r="L67" s="15">
        <v>2176</v>
      </c>
      <c r="M67" s="16">
        <v>156</v>
      </c>
      <c r="N67" s="15">
        <v>111</v>
      </c>
      <c r="O67" s="16">
        <v>1030</v>
      </c>
      <c r="P67" s="23">
        <f>H67/F67*100000</f>
        <v>1785.2672254272343</v>
      </c>
      <c r="Q67" s="23">
        <f>(I67/F67)*100000</f>
        <v>210.3515837596604</v>
      </c>
      <c r="R67" s="23">
        <f>(J67/$F67)*100000</f>
        <v>277.15794056819419</v>
      </c>
      <c r="S67" s="22">
        <f>K67/I67*100</f>
        <v>67.335058214747733</v>
      </c>
      <c r="T67" s="23">
        <f>L67/(J67+K67)*100</f>
        <v>70.695256660168937</v>
      </c>
      <c r="U67" s="23">
        <f>(M67/$F67)*100000</f>
        <v>21.22564493305758</v>
      </c>
      <c r="V67" s="22">
        <f>(N67/O67)*100</f>
        <v>10.776699029126213</v>
      </c>
      <c r="W67" s="15">
        <v>5925078.9344799994</v>
      </c>
      <c r="X67" s="15">
        <v>2950051</v>
      </c>
      <c r="Y67" s="15">
        <v>8324</v>
      </c>
      <c r="Z67" s="14">
        <v>36247</v>
      </c>
      <c r="AA67" s="84">
        <f>W67/F67*1000</f>
        <v>8061.7706194622833</v>
      </c>
      <c r="AB67" s="84">
        <f>X67/$F67*1000</f>
        <v>4013.8932731032987</v>
      </c>
      <c r="AC67" s="84">
        <f>Y67/$G67</f>
        <v>0.88306590637846438</v>
      </c>
      <c r="AD67" s="84">
        <f>Z67/$G67</f>
        <v>3.8453255536401008</v>
      </c>
      <c r="AE67" s="85">
        <v>14.856316645581058</v>
      </c>
      <c r="AF67" s="14">
        <v>347</v>
      </c>
      <c r="AG67" s="14">
        <v>18</v>
      </c>
      <c r="AH67" s="14">
        <v>51</v>
      </c>
    </row>
    <row r="68" spans="1:34" x14ac:dyDescent="0.2">
      <c r="A68" s="14">
        <v>87</v>
      </c>
      <c r="B68" s="14" t="s">
        <v>85</v>
      </c>
      <c r="C68" s="73" t="s">
        <v>167</v>
      </c>
      <c r="D68" s="86">
        <v>0.40605290958573376</v>
      </c>
      <c r="E68" s="15" t="s">
        <v>97</v>
      </c>
      <c r="F68" s="18">
        <v>12671</v>
      </c>
      <c r="G68" s="15">
        <v>20194.25</v>
      </c>
      <c r="H68" s="15">
        <v>637</v>
      </c>
      <c r="I68" s="16">
        <v>51</v>
      </c>
      <c r="J68" s="16">
        <v>54</v>
      </c>
      <c r="K68" s="16">
        <v>44</v>
      </c>
      <c r="L68" s="15">
        <v>11</v>
      </c>
      <c r="M68" s="16">
        <v>8</v>
      </c>
      <c r="N68" s="15">
        <v>4</v>
      </c>
      <c r="O68" s="16">
        <v>34</v>
      </c>
      <c r="P68" s="23">
        <f>H68/F68*100000</f>
        <v>5027.2275274248286</v>
      </c>
      <c r="Q68" s="23">
        <f>(I68/F68)*100000</f>
        <v>402.49388367137561</v>
      </c>
      <c r="R68" s="23">
        <f>(J68/$F68)*100000</f>
        <v>426.16999447557413</v>
      </c>
      <c r="S68" s="22">
        <f>K68/I68*100</f>
        <v>86.274509803921575</v>
      </c>
      <c r="T68" s="23">
        <f>L68/(J68+K68)*100</f>
        <v>11.224489795918368</v>
      </c>
      <c r="U68" s="23">
        <f>(M68/$F68)*100000</f>
        <v>63.136295477862831</v>
      </c>
      <c r="V68" s="22">
        <f>(N68/O68)*100</f>
        <v>11.76470588235294</v>
      </c>
      <c r="W68" s="15">
        <v>372987.30823000002</v>
      </c>
      <c r="X68" s="15">
        <v>200018</v>
      </c>
      <c r="Y68" s="15">
        <v>21280</v>
      </c>
      <c r="Z68" s="14" t="s">
        <v>14</v>
      </c>
      <c r="AA68" s="84">
        <f>W68/F68*1000</f>
        <v>29436.296127377478</v>
      </c>
      <c r="AB68" s="84">
        <f>X68/$F68*1000</f>
        <v>15785.494436113961</v>
      </c>
      <c r="AC68" s="84">
        <f>Y68/$G68</f>
        <v>1.0537653044802358</v>
      </c>
      <c r="AD68" s="14" t="s">
        <v>14</v>
      </c>
      <c r="AE68" s="85">
        <v>20</v>
      </c>
      <c r="AF68" s="14">
        <v>13</v>
      </c>
      <c r="AG68" s="14">
        <v>2</v>
      </c>
      <c r="AH68" s="14">
        <v>2</v>
      </c>
    </row>
    <row r="69" spans="1:34" x14ac:dyDescent="0.2">
      <c r="A69" s="14">
        <v>76</v>
      </c>
      <c r="B69" s="14" t="s">
        <v>50</v>
      </c>
      <c r="C69" s="73" t="s">
        <v>160</v>
      </c>
      <c r="D69" s="86">
        <v>0.4444686192739159</v>
      </c>
      <c r="E69" s="15" t="s">
        <v>97</v>
      </c>
      <c r="F69" s="15">
        <v>236195</v>
      </c>
      <c r="G69" s="15">
        <v>9310</v>
      </c>
      <c r="H69" s="15">
        <v>3661</v>
      </c>
      <c r="I69" s="16">
        <v>476</v>
      </c>
      <c r="J69" s="16">
        <v>473</v>
      </c>
      <c r="K69" s="16">
        <v>293</v>
      </c>
      <c r="L69" s="15">
        <v>629</v>
      </c>
      <c r="M69" s="16">
        <v>39</v>
      </c>
      <c r="N69" s="15">
        <v>37</v>
      </c>
      <c r="O69" s="16">
        <v>528</v>
      </c>
      <c r="P69" s="23">
        <f>H69/F69*100000</f>
        <v>1549.9904739727767</v>
      </c>
      <c r="Q69" s="23">
        <f>(I69/F69)*100000</f>
        <v>201.52839814560002</v>
      </c>
      <c r="R69" s="23">
        <f>(J69/$F69)*100000</f>
        <v>200.25826118249751</v>
      </c>
      <c r="S69" s="22">
        <f>K69/I69*100</f>
        <v>61.554621848739501</v>
      </c>
      <c r="T69" s="23">
        <f>L69/(J69+K69)*100</f>
        <v>82.114882506527422</v>
      </c>
      <c r="U69" s="23">
        <f>(M69/$F69)*100000</f>
        <v>16.511780520332778</v>
      </c>
      <c r="V69" s="22">
        <f>(N69/O69)*100</f>
        <v>7.0075757575757569</v>
      </c>
      <c r="W69" s="15">
        <v>2708161.5029799999</v>
      </c>
      <c r="X69" s="15">
        <v>2910142</v>
      </c>
      <c r="Y69" s="15">
        <v>8685</v>
      </c>
      <c r="Z69" s="14">
        <v>25767</v>
      </c>
      <c r="AA69" s="84">
        <f>W69/F69*1000</f>
        <v>11465.786756620588</v>
      </c>
      <c r="AB69" s="84">
        <f>X69/$F69*1000</f>
        <v>12320.929740256992</v>
      </c>
      <c r="AC69" s="84">
        <f>Y69/$G69</f>
        <v>0.93286788399570353</v>
      </c>
      <c r="AD69" s="84">
        <f>Z69/$G69</f>
        <v>2.7676691729323308</v>
      </c>
      <c r="AE69" s="85">
        <v>8.4474885844748862</v>
      </c>
      <c r="AF69" s="14">
        <v>125</v>
      </c>
      <c r="AG69" s="14">
        <v>22</v>
      </c>
      <c r="AH69" s="14">
        <v>4</v>
      </c>
    </row>
    <row r="70" spans="1:34" x14ac:dyDescent="0.2">
      <c r="A70" s="14">
        <v>28</v>
      </c>
      <c r="B70" s="14" t="s">
        <v>1</v>
      </c>
      <c r="C70" s="73" t="s">
        <v>167</v>
      </c>
      <c r="D70" s="86">
        <v>0.29235496175942755</v>
      </c>
      <c r="E70" s="15" t="s">
        <v>98</v>
      </c>
      <c r="F70" s="15">
        <v>178596</v>
      </c>
      <c r="G70" s="15">
        <v>11330.25</v>
      </c>
      <c r="H70" s="15">
        <v>5467</v>
      </c>
      <c r="I70" s="16">
        <v>692</v>
      </c>
      <c r="J70" s="16">
        <v>851</v>
      </c>
      <c r="K70" s="16">
        <v>476</v>
      </c>
      <c r="L70" s="15">
        <v>299</v>
      </c>
      <c r="M70" s="16">
        <v>112</v>
      </c>
      <c r="N70" s="15">
        <v>33</v>
      </c>
      <c r="O70" s="16">
        <v>480</v>
      </c>
      <c r="P70" s="23">
        <f>H70/F70*100000</f>
        <v>3061.0987928061099</v>
      </c>
      <c r="Q70" s="23">
        <f>(I70/F70)*100000</f>
        <v>387.46668458420118</v>
      </c>
      <c r="R70" s="23">
        <f>(J70/$F70)*100000</f>
        <v>476.4944343658313</v>
      </c>
      <c r="S70" s="22">
        <f>K70/I70*100</f>
        <v>68.786127167630056</v>
      </c>
      <c r="T70" s="23">
        <f>L70/(J70+K70)*100</f>
        <v>22.532027128862094</v>
      </c>
      <c r="U70" s="23">
        <f>(M70/$F70)*100000</f>
        <v>62.711370915362046</v>
      </c>
      <c r="V70" s="22">
        <f>(N70/O70)*100</f>
        <v>6.8750000000000009</v>
      </c>
      <c r="W70" s="15">
        <v>2999977.80614</v>
      </c>
      <c r="X70" s="15">
        <v>1936615</v>
      </c>
      <c r="Y70" s="15">
        <v>6819</v>
      </c>
      <c r="Z70" s="14">
        <v>155232</v>
      </c>
      <c r="AA70" s="84">
        <f>W70/F70*1000</f>
        <v>16797.564369526754</v>
      </c>
      <c r="AB70" s="84">
        <f>X70/$F70*1000</f>
        <v>10843.55192725481</v>
      </c>
      <c r="AC70" s="84">
        <f>Y70/$G70</f>
        <v>0.60184020652677561</v>
      </c>
      <c r="AD70" s="84">
        <f>Z70/$G70</f>
        <v>13.700668564241742</v>
      </c>
      <c r="AE70" s="85">
        <v>6.3131313131313131</v>
      </c>
      <c r="AF70" s="14">
        <v>64</v>
      </c>
      <c r="AG70" s="14">
        <v>64</v>
      </c>
      <c r="AH70" s="14">
        <v>26</v>
      </c>
    </row>
    <row r="71" spans="1:34" x14ac:dyDescent="0.2">
      <c r="A71" s="14">
        <v>29</v>
      </c>
      <c r="B71" s="14" t="s">
        <v>2</v>
      </c>
      <c r="C71" s="73" t="s">
        <v>161</v>
      </c>
      <c r="D71" s="86">
        <v>0.31747412939270858</v>
      </c>
      <c r="E71" s="15" t="s">
        <v>98</v>
      </c>
      <c r="F71" s="15">
        <v>229114</v>
      </c>
      <c r="G71" s="15">
        <v>11700</v>
      </c>
      <c r="H71" s="15">
        <v>4284</v>
      </c>
      <c r="I71" s="16">
        <v>608</v>
      </c>
      <c r="J71" s="16">
        <v>973</v>
      </c>
      <c r="K71" s="16">
        <v>407</v>
      </c>
      <c r="L71" s="15">
        <v>376</v>
      </c>
      <c r="M71" s="16">
        <v>57</v>
      </c>
      <c r="N71" s="15">
        <v>51</v>
      </c>
      <c r="O71" s="16">
        <v>690</v>
      </c>
      <c r="P71" s="23">
        <f>H71/F71*100000</f>
        <v>1869.8115348691047</v>
      </c>
      <c r="Q71" s="23">
        <f>(I71/F71)*100000</f>
        <v>265.37007777787477</v>
      </c>
      <c r="R71" s="23">
        <f>(J71/$F71)*100000</f>
        <v>424.67941723334235</v>
      </c>
      <c r="S71" s="22">
        <f>K71/I71*100</f>
        <v>66.94078947368422</v>
      </c>
      <c r="T71" s="23">
        <f>L71/(J71+K71)*100</f>
        <v>27.246376811594203</v>
      </c>
      <c r="U71" s="23">
        <f>(M71/$F71)*100000</f>
        <v>24.878444791675761</v>
      </c>
      <c r="V71" s="22">
        <f>(N71/O71)*100</f>
        <v>7.3913043478260869</v>
      </c>
      <c r="W71" s="15">
        <v>2801570.5147800003</v>
      </c>
      <c r="X71" s="15">
        <v>1893905</v>
      </c>
      <c r="Y71" s="15">
        <v>11450</v>
      </c>
      <c r="Z71" s="14">
        <v>22435</v>
      </c>
      <c r="AA71" s="84">
        <f>W71/F71*1000</f>
        <v>12227.84515472647</v>
      </c>
      <c r="AB71" s="84">
        <f>X71/$F71*1000</f>
        <v>8266.2124531892423</v>
      </c>
      <c r="AC71" s="84">
        <f>Y71/$G71</f>
        <v>0.9786324786324786</v>
      </c>
      <c r="AD71" s="84">
        <f>Z71/$G71</f>
        <v>1.9175213675213676</v>
      </c>
      <c r="AE71" s="85">
        <v>7.8528827037773361</v>
      </c>
      <c r="AF71" s="14">
        <v>166</v>
      </c>
      <c r="AG71" s="14">
        <v>16</v>
      </c>
      <c r="AH71" s="14">
        <v>20</v>
      </c>
    </row>
    <row r="72" spans="1:34" x14ac:dyDescent="0.2">
      <c r="A72" s="14">
        <v>78</v>
      </c>
      <c r="B72" s="14" t="s">
        <v>11</v>
      </c>
      <c r="C72" s="73" t="s">
        <v>161</v>
      </c>
      <c r="D72" s="86">
        <v>0.39778096587599321</v>
      </c>
      <c r="E72" s="15" t="s">
        <v>98</v>
      </c>
      <c r="F72" s="15">
        <v>863392</v>
      </c>
      <c r="G72" s="15">
        <v>10737.25</v>
      </c>
      <c r="H72" s="15">
        <v>7771</v>
      </c>
      <c r="I72" s="16">
        <v>866</v>
      </c>
      <c r="J72" s="16">
        <v>1416</v>
      </c>
      <c r="K72" s="16">
        <v>467</v>
      </c>
      <c r="L72" s="15">
        <v>1320</v>
      </c>
      <c r="M72" s="16">
        <v>74</v>
      </c>
      <c r="N72" s="15">
        <v>25</v>
      </c>
      <c r="O72" s="16">
        <v>554</v>
      </c>
      <c r="P72" s="23">
        <f>H72/F72*100000</f>
        <v>900.05466809977395</v>
      </c>
      <c r="Q72" s="23">
        <f>(I72/F72)*100000</f>
        <v>100.30206441569993</v>
      </c>
      <c r="R72" s="23">
        <f>(J72/$F72)*100000</f>
        <v>164.00429932174492</v>
      </c>
      <c r="S72" s="22">
        <f>K72/I72*100</f>
        <v>53.926096997690529</v>
      </c>
      <c r="T72" s="23">
        <f>L72/(J72+K72)*100</f>
        <v>70.100902814657459</v>
      </c>
      <c r="U72" s="23">
        <f>(M72/$F72)*100000</f>
        <v>8.5708461509951448</v>
      </c>
      <c r="V72" s="22">
        <f>(N72/O72)*100</f>
        <v>4.512635379061372</v>
      </c>
      <c r="W72" s="15">
        <v>3080177.1179299997</v>
      </c>
      <c r="X72" s="15">
        <v>14403312</v>
      </c>
      <c r="Y72" s="15">
        <v>11101</v>
      </c>
      <c r="Z72" s="14">
        <v>16370</v>
      </c>
      <c r="AA72" s="84">
        <f>W72/F72*1000</f>
        <v>3567.5302967018456</v>
      </c>
      <c r="AB72" s="84">
        <f>X72/$F72*1000</f>
        <v>16682.239353619214</v>
      </c>
      <c r="AC72" s="84">
        <f>Y72/$G72</f>
        <v>1.03387738946192</v>
      </c>
      <c r="AD72" s="84">
        <f>Z72/$G72</f>
        <v>1.524598942932315</v>
      </c>
      <c r="AE72" s="85">
        <v>17.929482370592648</v>
      </c>
      <c r="AF72" s="14">
        <v>343</v>
      </c>
      <c r="AG72" s="14">
        <v>92</v>
      </c>
      <c r="AH72" s="14">
        <v>8</v>
      </c>
    </row>
    <row r="73" spans="1:34" x14ac:dyDescent="0.2">
      <c r="A73" s="14">
        <v>75</v>
      </c>
      <c r="B73" s="14" t="s">
        <v>15</v>
      </c>
      <c r="C73" s="73" t="s">
        <v>166</v>
      </c>
      <c r="D73" s="86">
        <v>0.27606775700704533</v>
      </c>
      <c r="E73" s="15" t="s">
        <v>98</v>
      </c>
      <c r="F73" s="15">
        <v>268897</v>
      </c>
      <c r="G73" s="15">
        <v>10735</v>
      </c>
      <c r="H73" s="15">
        <v>6828</v>
      </c>
      <c r="I73" s="16">
        <v>807</v>
      </c>
      <c r="J73" s="16">
        <v>1720</v>
      </c>
      <c r="K73" s="16">
        <v>546</v>
      </c>
      <c r="L73" s="15">
        <v>811</v>
      </c>
      <c r="M73" s="16">
        <v>78</v>
      </c>
      <c r="N73" s="15">
        <v>60</v>
      </c>
      <c r="O73" s="16">
        <v>606</v>
      </c>
      <c r="P73" s="23">
        <f>H73/F73*100000</f>
        <v>2539.2622453950771</v>
      </c>
      <c r="Q73" s="23">
        <f>(I73/F73)*100000</f>
        <v>300.11491388896121</v>
      </c>
      <c r="R73" s="23">
        <f>(J73/$F73)*100000</f>
        <v>639.65012625652207</v>
      </c>
      <c r="S73" s="22">
        <f>K73/I73*100</f>
        <v>67.657992565055764</v>
      </c>
      <c r="T73" s="23">
        <f>L73/(J73+K73)*100</f>
        <v>35.789938217122682</v>
      </c>
      <c r="U73" s="23">
        <f>(M73/$F73)*100000</f>
        <v>29.007389446516697</v>
      </c>
      <c r="V73" s="22">
        <f>(N73/O73)*100</f>
        <v>9.9009900990099009</v>
      </c>
      <c r="W73" s="15">
        <v>952145.8425599999</v>
      </c>
      <c r="X73" s="15">
        <v>1531170</v>
      </c>
      <c r="Y73" s="15">
        <v>5797</v>
      </c>
      <c r="Z73" s="14" t="s">
        <v>14</v>
      </c>
      <c r="AA73" s="84">
        <f>W73/F73*1000</f>
        <v>3540.9314442332934</v>
      </c>
      <c r="AB73" s="84">
        <f>X73/$F73*1000</f>
        <v>5694.2621152337142</v>
      </c>
      <c r="AC73" s="84">
        <f>Y73/$G73</f>
        <v>0.54000931532370755</v>
      </c>
      <c r="AD73" s="14" t="s">
        <v>14</v>
      </c>
      <c r="AE73" s="85">
        <v>5.257452574525745</v>
      </c>
      <c r="AF73" s="14">
        <v>136</v>
      </c>
      <c r="AG73" s="14">
        <v>36</v>
      </c>
      <c r="AH73" s="14">
        <v>19</v>
      </c>
    </row>
    <row r="74" spans="1:34" x14ac:dyDescent="0.2">
      <c r="A74" s="14">
        <v>41</v>
      </c>
      <c r="B74" s="14" t="s">
        <v>21</v>
      </c>
      <c r="C74" s="73" t="s">
        <v>167</v>
      </c>
      <c r="D74" s="86">
        <v>0.28398972369915648</v>
      </c>
      <c r="E74" s="15" t="s">
        <v>98</v>
      </c>
      <c r="F74" s="15">
        <v>64692</v>
      </c>
      <c r="G74" s="15">
        <v>19437.75</v>
      </c>
      <c r="H74" s="15">
        <v>1389</v>
      </c>
      <c r="I74" s="16">
        <v>215</v>
      </c>
      <c r="J74" s="16">
        <v>305</v>
      </c>
      <c r="K74" s="16">
        <v>145</v>
      </c>
      <c r="L74" s="15">
        <v>83</v>
      </c>
      <c r="M74" s="16">
        <v>28</v>
      </c>
      <c r="N74" s="15">
        <v>16</v>
      </c>
      <c r="O74" s="16">
        <v>173</v>
      </c>
      <c r="P74" s="23">
        <f>H74/F74*100000</f>
        <v>2147.0970135410871</v>
      </c>
      <c r="Q74" s="23">
        <f>(I74/F74)*100000</f>
        <v>332.34403017374638</v>
      </c>
      <c r="R74" s="23">
        <f>(J74/$F74)*100000</f>
        <v>471.46478699066341</v>
      </c>
      <c r="S74" s="22">
        <f>K74/I74*100</f>
        <v>67.441860465116278</v>
      </c>
      <c r="T74" s="23">
        <f>L74/(J74+K74)*100</f>
        <v>18.444444444444443</v>
      </c>
      <c r="U74" s="23">
        <f>(M74/$F74)*100000</f>
        <v>43.28201323192976</v>
      </c>
      <c r="V74" s="22">
        <f>(N74/O74)*100</f>
        <v>9.2485549132947966</v>
      </c>
      <c r="W74" s="15">
        <v>1029779.45508</v>
      </c>
      <c r="X74" s="15">
        <v>1423554</v>
      </c>
      <c r="Y74" s="15">
        <v>22974</v>
      </c>
      <c r="Z74" s="14">
        <v>60073</v>
      </c>
      <c r="AA74" s="84">
        <f>W74/F74*1000</f>
        <v>15918.188571693563</v>
      </c>
      <c r="AB74" s="84">
        <f>X74/$F74*1000</f>
        <v>22005.101094416619</v>
      </c>
      <c r="AC74" s="84">
        <f>Y74/$G74</f>
        <v>1.1819269205540766</v>
      </c>
      <c r="AD74" s="84">
        <f>Z74/$G74</f>
        <v>3.0905325976514773</v>
      </c>
      <c r="AE74" s="85">
        <v>35.294117647058826</v>
      </c>
      <c r="AF74" s="14">
        <v>48</v>
      </c>
      <c r="AG74" s="14">
        <v>3</v>
      </c>
      <c r="AH74" s="14">
        <v>5</v>
      </c>
    </row>
    <row r="75" spans="1:34" x14ac:dyDescent="0.2">
      <c r="A75" s="14">
        <v>42</v>
      </c>
      <c r="B75" s="14" t="s">
        <v>23</v>
      </c>
      <c r="C75" s="73" t="s">
        <v>166</v>
      </c>
      <c r="D75" s="86">
        <v>0.39227738101428561</v>
      </c>
      <c r="E75" s="15" t="s">
        <v>98</v>
      </c>
      <c r="F75" s="15">
        <v>579797</v>
      </c>
      <c r="G75" s="15">
        <v>9221.5</v>
      </c>
      <c r="H75" s="15">
        <v>15798</v>
      </c>
      <c r="I75" s="16">
        <v>1807</v>
      </c>
      <c r="J75" s="16">
        <v>1965</v>
      </c>
      <c r="K75" s="16">
        <v>1276</v>
      </c>
      <c r="L75" s="15">
        <v>1454</v>
      </c>
      <c r="M75" s="16">
        <v>383</v>
      </c>
      <c r="N75" s="15">
        <v>90</v>
      </c>
      <c r="O75" s="16">
        <v>806</v>
      </c>
      <c r="P75" s="23">
        <f>H75/F75*100000</f>
        <v>2724.7467648159613</v>
      </c>
      <c r="Q75" s="23">
        <f>(I75/F75)*100000</f>
        <v>311.66080541982797</v>
      </c>
      <c r="R75" s="23">
        <f>(J75/$F75)*100000</f>
        <v>338.91172255116874</v>
      </c>
      <c r="S75" s="22">
        <f>K75/I75*100</f>
        <v>70.614277808522402</v>
      </c>
      <c r="T75" s="23">
        <f>L75/(J75+K75)*100</f>
        <v>44.862696698549833</v>
      </c>
      <c r="U75" s="23">
        <f>(M75/$F75)*100000</f>
        <v>66.057602919642562</v>
      </c>
      <c r="V75" s="22">
        <f>(N75/O75)*100</f>
        <v>11.166253101736972</v>
      </c>
      <c r="W75" s="15">
        <v>5834030.4775700001</v>
      </c>
      <c r="X75" s="15">
        <v>6237342</v>
      </c>
      <c r="Y75" s="15">
        <v>7790</v>
      </c>
      <c r="Z75" s="14">
        <v>26415</v>
      </c>
      <c r="AA75" s="84">
        <f>W75/F75*1000</f>
        <v>10062.195005441559</v>
      </c>
      <c r="AB75" s="84">
        <f>X75/$F75*1000</f>
        <v>10757.803162141234</v>
      </c>
      <c r="AC75" s="84">
        <f>Y75/$G75</f>
        <v>0.84476495147210329</v>
      </c>
      <c r="AD75" s="84">
        <f>Z75/$G75</f>
        <v>2.8645014368595132</v>
      </c>
      <c r="AE75" s="85">
        <v>5.639154886760906</v>
      </c>
      <c r="AF75" s="14">
        <v>246</v>
      </c>
      <c r="AG75" s="14">
        <v>66</v>
      </c>
      <c r="AH75" s="14">
        <v>32</v>
      </c>
    </row>
    <row r="76" spans="1:34" x14ac:dyDescent="0.2">
      <c r="A76" s="14">
        <v>43</v>
      </c>
      <c r="B76" s="14" t="s">
        <v>24</v>
      </c>
      <c r="C76" s="73" t="s">
        <v>164</v>
      </c>
      <c r="D76" s="86">
        <v>0.33940525536863475</v>
      </c>
      <c r="E76" s="15" t="s">
        <v>98</v>
      </c>
      <c r="F76" s="15">
        <v>252185</v>
      </c>
      <c r="G76" s="15">
        <v>9508.25</v>
      </c>
      <c r="H76" s="15">
        <v>4056</v>
      </c>
      <c r="I76" s="16">
        <v>536</v>
      </c>
      <c r="J76" s="16">
        <v>872</v>
      </c>
      <c r="K76" s="16">
        <v>345</v>
      </c>
      <c r="L76" s="15">
        <v>400</v>
      </c>
      <c r="M76" s="16">
        <v>64</v>
      </c>
      <c r="N76" s="15">
        <v>49</v>
      </c>
      <c r="O76" s="16">
        <v>487</v>
      </c>
      <c r="P76" s="23">
        <f>H76/F76*100000</f>
        <v>1608.3430814679698</v>
      </c>
      <c r="Q76" s="23">
        <f>(I76/F76)*100000</f>
        <v>212.54237960227613</v>
      </c>
      <c r="R76" s="23">
        <f>(J76/$F76)*100000</f>
        <v>345.77790114400142</v>
      </c>
      <c r="S76" s="22">
        <f>K76/I76*100</f>
        <v>64.365671641791039</v>
      </c>
      <c r="T76" s="23">
        <f>L76/(J76+K76)*100</f>
        <v>32.867707477403449</v>
      </c>
      <c r="U76" s="23">
        <f>(M76/$F76)*100000</f>
        <v>25.378194579376249</v>
      </c>
      <c r="V76" s="22">
        <f>(N76/O76)*100</f>
        <v>10.061601642710473</v>
      </c>
      <c r="W76" s="15">
        <v>2752622.7922899998</v>
      </c>
      <c r="X76" s="15">
        <v>1851221</v>
      </c>
      <c r="Y76" s="15">
        <v>7111</v>
      </c>
      <c r="Z76" s="14">
        <v>40480</v>
      </c>
      <c r="AA76" s="84">
        <f>W76/F76*1000</f>
        <v>10915.093254118998</v>
      </c>
      <c r="AB76" s="84">
        <f>X76/$F76*1000</f>
        <v>7340.7260542855438</v>
      </c>
      <c r="AC76" s="84">
        <f>Y76/$G76</f>
        <v>0.74787684379354769</v>
      </c>
      <c r="AD76" s="84">
        <f>Z76/$G76</f>
        <v>4.2573554544737462</v>
      </c>
      <c r="AE76" s="85">
        <v>33.922754769660308</v>
      </c>
      <c r="AF76" s="14">
        <v>140</v>
      </c>
      <c r="AG76" s="14">
        <v>14</v>
      </c>
      <c r="AH76" s="14">
        <v>112</v>
      </c>
    </row>
    <row r="77" spans="1:34" x14ac:dyDescent="0.2">
      <c r="A77" s="14">
        <v>24</v>
      </c>
      <c r="B77" s="14" t="s">
        <v>27</v>
      </c>
      <c r="C77" s="73" t="s">
        <v>166</v>
      </c>
      <c r="D77" s="86">
        <v>0.35201009553743573</v>
      </c>
      <c r="E77" s="15" t="s">
        <v>98</v>
      </c>
      <c r="F77" s="15">
        <v>615254</v>
      </c>
      <c r="G77" s="15">
        <v>11348.5</v>
      </c>
      <c r="H77" s="15">
        <v>15106</v>
      </c>
      <c r="I77" s="16">
        <v>1967</v>
      </c>
      <c r="J77" s="16">
        <v>2214</v>
      </c>
      <c r="K77" s="16">
        <v>1209</v>
      </c>
      <c r="L77" s="15">
        <v>2104</v>
      </c>
      <c r="M77" s="16">
        <v>126</v>
      </c>
      <c r="N77" s="15">
        <v>90</v>
      </c>
      <c r="O77" s="16">
        <v>1652</v>
      </c>
      <c r="P77" s="23">
        <f>H77/F77*100000</f>
        <v>2455.2461259902411</v>
      </c>
      <c r="Q77" s="23">
        <f>(I77/F77)*100000</f>
        <v>319.70535746212136</v>
      </c>
      <c r="R77" s="23">
        <f>(J77/$F77)*100000</f>
        <v>359.85137845507711</v>
      </c>
      <c r="S77" s="22">
        <f>K77/I77*100</f>
        <v>61.464158617183529</v>
      </c>
      <c r="T77" s="23">
        <f>L77/(J77+K77)*100</f>
        <v>61.466549810108098</v>
      </c>
      <c r="U77" s="23">
        <f>(M77/$F77)*100000</f>
        <v>20.47934674134585</v>
      </c>
      <c r="V77" s="22">
        <f>(N77/O77)*100</f>
        <v>5.4479418886198543</v>
      </c>
      <c r="W77" s="15">
        <v>3496862.8275600001</v>
      </c>
      <c r="X77" s="15">
        <v>2436141</v>
      </c>
      <c r="Y77" s="15">
        <v>1993</v>
      </c>
      <c r="Z77" s="14">
        <v>25057</v>
      </c>
      <c r="AA77" s="84">
        <f>W77/F77*1000</f>
        <v>5683.608440676534</v>
      </c>
      <c r="AB77" s="84">
        <f>X77/$F77*1000</f>
        <v>3959.5695436356368</v>
      </c>
      <c r="AC77" s="84">
        <f>Y77/$G77</f>
        <v>0.17561792307353394</v>
      </c>
      <c r="AD77" s="84">
        <f>Z77/$G77</f>
        <v>2.207956998722298</v>
      </c>
      <c r="AE77" s="85">
        <v>12.7</v>
      </c>
      <c r="AF77" s="14">
        <v>226</v>
      </c>
      <c r="AG77" s="14">
        <v>180</v>
      </c>
      <c r="AH77" s="14">
        <v>0</v>
      </c>
    </row>
    <row r="78" spans="1:34" x14ac:dyDescent="0.2">
      <c r="A78" s="14">
        <v>45</v>
      </c>
      <c r="B78" s="14" t="s">
        <v>28</v>
      </c>
      <c r="C78" s="73" t="s">
        <v>165</v>
      </c>
      <c r="D78" s="86">
        <v>0.39096994486997205</v>
      </c>
      <c r="E78" s="15" t="s">
        <v>98</v>
      </c>
      <c r="F78" s="15">
        <v>180474</v>
      </c>
      <c r="G78" s="15">
        <v>9529.5</v>
      </c>
      <c r="H78" s="15">
        <v>4983</v>
      </c>
      <c r="I78" s="16">
        <v>498</v>
      </c>
      <c r="J78" s="16">
        <v>468</v>
      </c>
      <c r="K78" s="16">
        <v>356</v>
      </c>
      <c r="L78" s="15">
        <v>238</v>
      </c>
      <c r="M78" s="16">
        <v>130</v>
      </c>
      <c r="N78" s="15">
        <v>15</v>
      </c>
      <c r="O78" s="16">
        <v>520</v>
      </c>
      <c r="P78" s="23">
        <f>H78/F78*100000</f>
        <v>2761.0625353236478</v>
      </c>
      <c r="Q78" s="23">
        <f>(I78/F78)*100000</f>
        <v>275.9400246018817</v>
      </c>
      <c r="R78" s="23">
        <f>(J78/$F78)*100000</f>
        <v>259.31713155357562</v>
      </c>
      <c r="S78" s="22">
        <f>K78/I78*100</f>
        <v>71.485943775100395</v>
      </c>
      <c r="T78" s="23">
        <f>L78/(J78+K78)*100</f>
        <v>28.883495145631066</v>
      </c>
      <c r="U78" s="23">
        <f>(M78/$F78)*100000</f>
        <v>72.032536542659884</v>
      </c>
      <c r="V78" s="22">
        <f>(N78/O78)*100</f>
        <v>2.8846153846153846</v>
      </c>
      <c r="W78" s="15">
        <v>2329392.68879</v>
      </c>
      <c r="X78" s="15">
        <v>2744424</v>
      </c>
      <c r="Y78" s="15">
        <v>7468</v>
      </c>
      <c r="Z78" s="14">
        <v>173656</v>
      </c>
      <c r="AA78" s="84">
        <f>W78/F78*1000</f>
        <v>12907.081844420803</v>
      </c>
      <c r="AB78" s="84">
        <f>X78/$F78*1000</f>
        <v>15206.755543734831</v>
      </c>
      <c r="AC78" s="84">
        <f>Y78/$G78</f>
        <v>0.78367175612571494</v>
      </c>
      <c r="AD78" s="84">
        <f>Z78/$G78</f>
        <v>18.222991762421952</v>
      </c>
      <c r="AE78" s="85">
        <v>13.44</v>
      </c>
      <c r="AF78" s="14">
        <v>129</v>
      </c>
      <c r="AG78" s="14">
        <v>16</v>
      </c>
      <c r="AH78" s="14">
        <v>2</v>
      </c>
    </row>
    <row r="79" spans="1:34" x14ac:dyDescent="0.2">
      <c r="A79" s="14">
        <v>83</v>
      </c>
      <c r="B79" s="14" t="s">
        <v>35</v>
      </c>
      <c r="C79" s="73" t="s">
        <v>161</v>
      </c>
      <c r="D79" s="86">
        <v>0.3036385921104881</v>
      </c>
      <c r="E79" s="15" t="s">
        <v>98</v>
      </c>
      <c r="F79" s="18">
        <v>11956</v>
      </c>
      <c r="G79" s="15">
        <v>20790.75</v>
      </c>
      <c r="H79" s="15">
        <v>298</v>
      </c>
      <c r="I79" s="16">
        <v>34</v>
      </c>
      <c r="J79" s="16">
        <v>65</v>
      </c>
      <c r="K79" s="16">
        <v>25</v>
      </c>
      <c r="L79" s="15">
        <v>19</v>
      </c>
      <c r="M79" s="16">
        <v>8</v>
      </c>
      <c r="N79" s="15">
        <v>3</v>
      </c>
      <c r="O79" s="16">
        <v>33</v>
      </c>
      <c r="P79" s="23">
        <f>H79/F79*100000</f>
        <v>2492.472398795584</v>
      </c>
      <c r="Q79" s="23">
        <f>(I79/F79)*100000</f>
        <v>284.37604550016727</v>
      </c>
      <c r="R79" s="23">
        <f>(J79/$F79)*100000</f>
        <v>543.66008698561393</v>
      </c>
      <c r="S79" s="22">
        <f>K79/I79*100</f>
        <v>73.529411764705884</v>
      </c>
      <c r="T79" s="23">
        <f>L79/(J79+K79)*100</f>
        <v>21.111111111111111</v>
      </c>
      <c r="U79" s="23">
        <f>(M79/$F79)*100000</f>
        <v>66.912010705921716</v>
      </c>
      <c r="V79" s="22">
        <f>(N79/O79)*100</f>
        <v>9.0909090909090917</v>
      </c>
      <c r="W79" s="15">
        <v>587374.26963</v>
      </c>
      <c r="X79" s="15">
        <v>691576</v>
      </c>
      <c r="Y79" s="15">
        <v>17779</v>
      </c>
      <c r="Z79" s="14">
        <v>204750</v>
      </c>
      <c r="AA79" s="84">
        <f>W79/F79*1000</f>
        <v>49127.991772331879</v>
      </c>
      <c r="AB79" s="84">
        <f>X79/$F79*1000</f>
        <v>57843.425894948137</v>
      </c>
      <c r="AC79" s="84">
        <f>Y79/$G79</f>
        <v>0.85513990596779821</v>
      </c>
      <c r="AD79" s="84">
        <f>Z79/$G79</f>
        <v>9.8481295768550918</v>
      </c>
      <c r="AE79" s="85">
        <v>11.004784688995215</v>
      </c>
      <c r="AF79" s="14">
        <v>3</v>
      </c>
      <c r="AG79" s="14">
        <v>1</v>
      </c>
      <c r="AH79" s="14">
        <v>1</v>
      </c>
    </row>
    <row r="80" spans="1:34" x14ac:dyDescent="0.2">
      <c r="A80" s="14">
        <v>25</v>
      </c>
      <c r="B80" s="14" t="s">
        <v>44</v>
      </c>
      <c r="C80" s="73" t="s">
        <v>167</v>
      </c>
      <c r="D80" s="86">
        <v>0.33432246514342273</v>
      </c>
      <c r="E80" s="15" t="s">
        <v>98</v>
      </c>
      <c r="F80" s="18">
        <v>370485</v>
      </c>
      <c r="G80" s="15">
        <v>12408</v>
      </c>
      <c r="H80" s="15">
        <v>8807</v>
      </c>
      <c r="I80" s="16">
        <v>933</v>
      </c>
      <c r="J80" s="16">
        <v>2080</v>
      </c>
      <c r="K80" s="16">
        <v>681</v>
      </c>
      <c r="L80" s="15">
        <v>1031</v>
      </c>
      <c r="M80" s="16">
        <v>114</v>
      </c>
      <c r="N80" s="15">
        <v>59</v>
      </c>
      <c r="O80" s="16">
        <v>686</v>
      </c>
      <c r="P80" s="23">
        <f>H80/F80*100000</f>
        <v>2377.1542707532017</v>
      </c>
      <c r="Q80" s="23">
        <f>(I80/F80)*100000</f>
        <v>251.83205797805579</v>
      </c>
      <c r="R80" s="23">
        <f>(J80/$F80)*100000</f>
        <v>561.42623857915976</v>
      </c>
      <c r="S80" s="22">
        <f>K80/I80*100</f>
        <v>72.9903536977492</v>
      </c>
      <c r="T80" s="23">
        <f>L80/(J80+K80)*100</f>
        <v>37.341542919232161</v>
      </c>
      <c r="U80" s="23">
        <f>(M80/$F80)*100000</f>
        <v>30.770476537511644</v>
      </c>
      <c r="V80" s="22">
        <f>(N80/O80)*100</f>
        <v>8.6005830903790095</v>
      </c>
      <c r="W80" s="15">
        <v>4432115.7279899996</v>
      </c>
      <c r="X80" s="15">
        <v>2510799</v>
      </c>
      <c r="Y80" s="15">
        <v>10499</v>
      </c>
      <c r="Z80" s="14">
        <v>800140</v>
      </c>
      <c r="AA80" s="84">
        <f>W80/F80*1000</f>
        <v>11963.009914004613</v>
      </c>
      <c r="AB80" s="84">
        <f>X80/$F80*1000</f>
        <v>6777.0597999919028</v>
      </c>
      <c r="AC80" s="84">
        <f>Y80/$G80</f>
        <v>0.84614764667956155</v>
      </c>
      <c r="AD80" s="84">
        <f>Z80/$G80</f>
        <v>64.48581560283688</v>
      </c>
      <c r="AE80" s="85">
        <v>5.3333333333333339</v>
      </c>
      <c r="AF80" s="14">
        <v>111</v>
      </c>
      <c r="AG80" s="14">
        <v>0</v>
      </c>
      <c r="AH80" s="14">
        <v>20</v>
      </c>
    </row>
    <row r="81" spans="1:34" x14ac:dyDescent="0.2">
      <c r="A81" s="14">
        <v>2</v>
      </c>
      <c r="B81" s="14" t="s">
        <v>77</v>
      </c>
      <c r="C81" s="73" t="s">
        <v>166</v>
      </c>
      <c r="D81" s="86">
        <v>0.3995991257646429</v>
      </c>
      <c r="E81" s="15" t="s">
        <v>98</v>
      </c>
      <c r="F81" s="18">
        <v>66436</v>
      </c>
      <c r="G81" s="15">
        <v>9684</v>
      </c>
      <c r="H81" s="15">
        <v>1529</v>
      </c>
      <c r="I81" s="16">
        <v>252</v>
      </c>
      <c r="J81" s="16">
        <v>197</v>
      </c>
      <c r="K81" s="16">
        <v>168</v>
      </c>
      <c r="L81" s="15">
        <v>168</v>
      </c>
      <c r="M81" s="16">
        <v>11</v>
      </c>
      <c r="N81" s="15">
        <v>12</v>
      </c>
      <c r="O81" s="16">
        <v>101</v>
      </c>
      <c r="P81" s="23">
        <f>H81/F81*100000</f>
        <v>2301.4630621951951</v>
      </c>
      <c r="Q81" s="23">
        <f>(I81/F81)*100000</f>
        <v>379.31242097657895</v>
      </c>
      <c r="R81" s="23">
        <f>(J81/$F81)*100000</f>
        <v>296.52597989042084</v>
      </c>
      <c r="S81" s="22">
        <f>K81/I81*100</f>
        <v>66.666666666666657</v>
      </c>
      <c r="T81" s="23">
        <f>L81/(J81+K81)*100</f>
        <v>46.027397260273972</v>
      </c>
      <c r="U81" s="23">
        <f>(M81/$F81)*100000</f>
        <v>16.557288217231623</v>
      </c>
      <c r="V81" s="22">
        <f>(N81/O81)*100</f>
        <v>11.881188118811881</v>
      </c>
      <c r="W81" s="15">
        <v>810239.19548999995</v>
      </c>
      <c r="X81" s="15">
        <v>536225</v>
      </c>
      <c r="Y81" s="15">
        <v>7137</v>
      </c>
      <c r="Z81" s="14">
        <v>41234</v>
      </c>
      <c r="AA81" s="84">
        <f>W81/F81*1000</f>
        <v>12195.785349659822</v>
      </c>
      <c r="AB81" s="84">
        <f>X81/$F81*1000</f>
        <v>8071.3017038954786</v>
      </c>
      <c r="AC81" s="84">
        <f>Y81/$G81</f>
        <v>0.73698884758364314</v>
      </c>
      <c r="AD81" s="84">
        <f>Z81/$G81</f>
        <v>4.257951259809996</v>
      </c>
      <c r="AE81" s="85">
        <v>6.3805104408352671</v>
      </c>
      <c r="AF81" s="14">
        <v>28</v>
      </c>
      <c r="AG81" s="14">
        <v>2</v>
      </c>
      <c r="AH81" s="14">
        <v>1</v>
      </c>
    </row>
    <row r="82" spans="1:34" x14ac:dyDescent="0.2">
      <c r="A82" s="14">
        <v>10</v>
      </c>
      <c r="B82" s="14" t="s">
        <v>51</v>
      </c>
      <c r="C82" s="73" t="s">
        <v>161</v>
      </c>
      <c r="D82" s="86">
        <v>0.39912661063365229</v>
      </c>
      <c r="E82" s="15" t="s">
        <v>98</v>
      </c>
      <c r="F82" s="18">
        <v>125373</v>
      </c>
      <c r="G82" s="15">
        <v>12527.5</v>
      </c>
      <c r="H82" s="15">
        <v>2206</v>
      </c>
      <c r="I82" s="16">
        <v>281</v>
      </c>
      <c r="J82" s="16">
        <v>331</v>
      </c>
      <c r="K82" s="16">
        <v>188</v>
      </c>
      <c r="L82" s="15">
        <v>243</v>
      </c>
      <c r="M82" s="16">
        <v>48</v>
      </c>
      <c r="N82" s="15">
        <v>20</v>
      </c>
      <c r="O82" s="16">
        <v>387</v>
      </c>
      <c r="P82" s="23">
        <f>H82/F82*100000</f>
        <v>1759.5495042792306</v>
      </c>
      <c r="Q82" s="23">
        <f>(I82/F82)*100000</f>
        <v>224.1311925215158</v>
      </c>
      <c r="R82" s="23">
        <f>(J82/$F82)*100000</f>
        <v>264.01218763210579</v>
      </c>
      <c r="S82" s="22">
        <f>K82/I82*100</f>
        <v>66.90391459074732</v>
      </c>
      <c r="T82" s="23">
        <f>L82/(J82+K82)*100</f>
        <v>46.820809248554909</v>
      </c>
      <c r="U82" s="23">
        <f>(M82/$F82)*100000</f>
        <v>38.285755306166394</v>
      </c>
      <c r="V82" s="22">
        <f>(N82/O82)*100</f>
        <v>5.1679586563307494</v>
      </c>
      <c r="W82" s="15">
        <v>1014526.36511</v>
      </c>
      <c r="X82" s="15">
        <v>1400151</v>
      </c>
      <c r="Y82" s="15">
        <v>9982</v>
      </c>
      <c r="Z82" s="14">
        <v>67452</v>
      </c>
      <c r="AA82" s="84">
        <f>W82/F82*1000</f>
        <v>8092.0642013033103</v>
      </c>
      <c r="AB82" s="84">
        <f>X82/$F82*1000</f>
        <v>11167.883037017538</v>
      </c>
      <c r="AC82" s="84">
        <f>Y82/$G82</f>
        <v>0.79680702454599883</v>
      </c>
      <c r="AD82" s="84">
        <f>Z82/$G82</f>
        <v>5.3843145080822188</v>
      </c>
      <c r="AE82" s="85">
        <v>13.443396226415095</v>
      </c>
      <c r="AF82" s="14">
        <v>37</v>
      </c>
      <c r="AG82" s="14">
        <v>34</v>
      </c>
      <c r="AH82" s="14">
        <v>15</v>
      </c>
    </row>
    <row r="83" spans="1:34" x14ac:dyDescent="0.2">
      <c r="A83" s="14">
        <v>11</v>
      </c>
      <c r="B83" s="14" t="s">
        <v>52</v>
      </c>
      <c r="C83" s="73" t="s">
        <v>161</v>
      </c>
      <c r="D83" s="86">
        <v>0.27209794907092999</v>
      </c>
      <c r="E83" s="15" t="s">
        <v>98</v>
      </c>
      <c r="F83" s="18">
        <v>188226</v>
      </c>
      <c r="G83" s="15">
        <v>12404.5</v>
      </c>
      <c r="H83" s="15">
        <v>3555</v>
      </c>
      <c r="I83" s="16">
        <v>426</v>
      </c>
      <c r="J83" s="16">
        <v>854</v>
      </c>
      <c r="K83" s="16">
        <v>276</v>
      </c>
      <c r="L83" s="15">
        <v>211</v>
      </c>
      <c r="M83" s="16">
        <v>62</v>
      </c>
      <c r="N83" s="15">
        <v>45</v>
      </c>
      <c r="O83" s="16">
        <v>678</v>
      </c>
      <c r="P83" s="23">
        <f>H83/F83*100000</f>
        <v>1888.6870039208186</v>
      </c>
      <c r="Q83" s="23">
        <f>(I83/F83)*100000</f>
        <v>226.32367473143989</v>
      </c>
      <c r="R83" s="23">
        <f>(J83/$F83)*100000</f>
        <v>453.70990192640755</v>
      </c>
      <c r="S83" s="22">
        <f>K83/I83*100</f>
        <v>64.788732394366207</v>
      </c>
      <c r="T83" s="23">
        <f>L83/(J83+K83)*100</f>
        <v>18.672566371681416</v>
      </c>
      <c r="U83" s="23">
        <f>(M83/$F83)*100000</f>
        <v>32.939126369364487</v>
      </c>
      <c r="V83" s="22">
        <f>(N83/O83)*100</f>
        <v>6.6371681415929213</v>
      </c>
      <c r="W83" s="15">
        <v>1700788.25453</v>
      </c>
      <c r="X83" s="15">
        <v>1763337</v>
      </c>
      <c r="Y83" s="15">
        <v>11794</v>
      </c>
      <c r="Z83" s="14">
        <v>87885</v>
      </c>
      <c r="AA83" s="84">
        <f>W83/F83*1000</f>
        <v>9035.8837489507296</v>
      </c>
      <c r="AB83" s="84">
        <f>X83/$F83*1000</f>
        <v>9368.1903668993655</v>
      </c>
      <c r="AC83" s="84">
        <f>Y83/$G83</f>
        <v>0.95078398968116407</v>
      </c>
      <c r="AD83" s="84">
        <f>Z83/$G83</f>
        <v>7.0849288564633799</v>
      </c>
      <c r="AE83" s="85">
        <v>16.471897607122983</v>
      </c>
      <c r="AF83" s="14">
        <v>91</v>
      </c>
      <c r="AG83" s="14">
        <v>22</v>
      </c>
      <c r="AH83" s="14">
        <v>23</v>
      </c>
    </row>
    <row r="84" spans="1:34" x14ac:dyDescent="0.2">
      <c r="A84" s="14">
        <v>65</v>
      </c>
      <c r="B84" s="14" t="s">
        <v>84</v>
      </c>
      <c r="C84" s="73" t="s">
        <v>167</v>
      </c>
      <c r="D84" s="86">
        <v>0.38740302560789597</v>
      </c>
      <c r="E84" s="15" t="s">
        <v>98</v>
      </c>
      <c r="F84" s="18">
        <v>102250</v>
      </c>
      <c r="G84" s="15">
        <v>13681.25</v>
      </c>
      <c r="H84" s="15">
        <v>2716</v>
      </c>
      <c r="I84" s="16">
        <v>291</v>
      </c>
      <c r="J84" s="16">
        <v>365</v>
      </c>
      <c r="K84" s="16">
        <v>190</v>
      </c>
      <c r="L84" s="15">
        <v>357</v>
      </c>
      <c r="M84" s="16">
        <v>24</v>
      </c>
      <c r="N84" s="15">
        <v>19</v>
      </c>
      <c r="O84" s="16">
        <v>182</v>
      </c>
      <c r="P84" s="23">
        <f>H84/F84*100000</f>
        <v>2656.2347188264057</v>
      </c>
      <c r="Q84" s="23">
        <f>(I84/F84)*100000</f>
        <v>284.59657701711495</v>
      </c>
      <c r="R84" s="23">
        <f>(J84/$F84)*100000</f>
        <v>356.96821515892424</v>
      </c>
      <c r="S84" s="22">
        <f>K84/I84*100</f>
        <v>65.292096219931267</v>
      </c>
      <c r="T84" s="23">
        <f>L84/(J84+K84)*100</f>
        <v>64.324324324324323</v>
      </c>
      <c r="U84" s="23">
        <f>(M84/$F84)*100000</f>
        <v>23.471882640586799</v>
      </c>
      <c r="V84" s="22">
        <f>(N84/O84)*100</f>
        <v>10.43956043956044</v>
      </c>
      <c r="W84" s="15">
        <v>2299121.2418800001</v>
      </c>
      <c r="X84" s="15">
        <v>6635578</v>
      </c>
      <c r="Y84" s="15">
        <v>11463</v>
      </c>
      <c r="Z84" s="14">
        <v>52914</v>
      </c>
      <c r="AA84" s="84">
        <f>W84/F84*1000</f>
        <v>22485.293319119806</v>
      </c>
      <c r="AB84" s="84">
        <f>X84/$F84*1000</f>
        <v>64895.628361858187</v>
      </c>
      <c r="AC84" s="84">
        <f>Y84/$G84</f>
        <v>0.83786203746002741</v>
      </c>
      <c r="AD84" s="84">
        <f>Z84/$G84</f>
        <v>3.8676290543627228</v>
      </c>
      <c r="AE84" s="85">
        <v>38.335607094133692</v>
      </c>
      <c r="AF84" s="14">
        <v>52</v>
      </c>
      <c r="AG84" s="14">
        <v>0</v>
      </c>
      <c r="AH84" s="14">
        <v>0</v>
      </c>
    </row>
    <row r="85" spans="1:34" x14ac:dyDescent="0.2">
      <c r="A85" s="14">
        <v>67</v>
      </c>
      <c r="B85" s="14" t="s">
        <v>46</v>
      </c>
      <c r="C85" s="73" t="s">
        <v>160</v>
      </c>
      <c r="D85" s="86">
        <v>0.29030762075359617</v>
      </c>
      <c r="E85" s="15" t="s">
        <v>98</v>
      </c>
      <c r="F85" s="18">
        <v>163085</v>
      </c>
      <c r="G85" s="15">
        <v>10036.5</v>
      </c>
      <c r="H85" s="15">
        <v>3052</v>
      </c>
      <c r="I85" s="16">
        <v>384</v>
      </c>
      <c r="J85" s="16">
        <v>533</v>
      </c>
      <c r="K85" s="16">
        <v>208</v>
      </c>
      <c r="L85" s="15">
        <v>358</v>
      </c>
      <c r="M85" s="16">
        <v>59</v>
      </c>
      <c r="N85" s="15">
        <v>18</v>
      </c>
      <c r="O85" s="16">
        <v>346</v>
      </c>
      <c r="P85" s="23">
        <f>H85/F85*100000</f>
        <v>1871.4167458687189</v>
      </c>
      <c r="Q85" s="23">
        <f>(I85/F85)*100000</f>
        <v>235.4600361774535</v>
      </c>
      <c r="R85" s="23">
        <f>(J85/$F85)*100000</f>
        <v>326.82343563172577</v>
      </c>
      <c r="S85" s="22">
        <f>K85/I85*100</f>
        <v>54.166666666666664</v>
      </c>
      <c r="T85" s="23">
        <f>L85/(J85+K85)*100</f>
        <v>48.313090418353575</v>
      </c>
      <c r="U85" s="23">
        <f>(M85/$F85)*100000</f>
        <v>36.177453475181657</v>
      </c>
      <c r="V85" s="22">
        <f>(N85/O85)*100</f>
        <v>5.202312138728324</v>
      </c>
      <c r="W85" s="15">
        <v>2350388.0867600003</v>
      </c>
      <c r="X85" s="15">
        <v>1078662</v>
      </c>
      <c r="Y85" s="15">
        <v>7756</v>
      </c>
      <c r="Z85" s="14">
        <v>5918</v>
      </c>
      <c r="AA85" s="84">
        <f>W85/F85*1000</f>
        <v>14412.043331759514</v>
      </c>
      <c r="AB85" s="84">
        <f>X85/$F85*1000</f>
        <v>6614.1092068553207</v>
      </c>
      <c r="AC85" s="84">
        <f>Y85/$G85</f>
        <v>0.77277935535296172</v>
      </c>
      <c r="AD85" s="84">
        <f>Z85/$G85</f>
        <v>0.58964778558262343</v>
      </c>
      <c r="AE85" s="85">
        <v>16.946211683053789</v>
      </c>
      <c r="AF85" s="14">
        <v>174</v>
      </c>
      <c r="AG85" s="14">
        <v>23</v>
      </c>
      <c r="AH85" s="14">
        <v>5</v>
      </c>
    </row>
    <row r="86" spans="1:34" x14ac:dyDescent="0.2">
      <c r="A86" s="14">
        <v>27</v>
      </c>
      <c r="B86" s="14" t="s">
        <v>83</v>
      </c>
      <c r="C86" s="73" t="s">
        <v>167</v>
      </c>
      <c r="D86" s="86">
        <v>0.32988604922940096</v>
      </c>
      <c r="E86" s="15" t="s">
        <v>98</v>
      </c>
      <c r="F86" s="18">
        <v>268145</v>
      </c>
      <c r="G86" s="15">
        <v>12954</v>
      </c>
      <c r="H86" s="15">
        <v>6815</v>
      </c>
      <c r="I86" s="16">
        <v>816</v>
      </c>
      <c r="J86" s="16">
        <v>1200</v>
      </c>
      <c r="K86" s="16">
        <v>556</v>
      </c>
      <c r="L86" s="15">
        <v>707</v>
      </c>
      <c r="M86" s="16">
        <v>134</v>
      </c>
      <c r="N86" s="15">
        <v>45</v>
      </c>
      <c r="O86" s="16">
        <v>781</v>
      </c>
      <c r="P86" s="23">
        <f>H86/F86*100000</f>
        <v>2541.5353633295417</v>
      </c>
      <c r="Q86" s="23">
        <f>(I86/F86)*100000</f>
        <v>304.31296500027969</v>
      </c>
      <c r="R86" s="23">
        <f>(J86/$F86)*100000</f>
        <v>447.51906617688189</v>
      </c>
      <c r="S86" s="22">
        <f>K86/I86*100</f>
        <v>68.137254901960787</v>
      </c>
      <c r="T86" s="23">
        <f>L86/(J86+K86)*100</f>
        <v>40.261958997722097</v>
      </c>
      <c r="U86" s="23">
        <f>(M86/$F86)*100000</f>
        <v>49.972962389751814</v>
      </c>
      <c r="V86" s="22">
        <f>(N86/O86)*100</f>
        <v>5.7618437900128043</v>
      </c>
      <c r="W86" s="15">
        <v>3510145.7505700001</v>
      </c>
      <c r="X86" s="15">
        <v>2755529</v>
      </c>
      <c r="Y86" s="15">
        <v>9008</v>
      </c>
      <c r="Z86" s="14">
        <v>250000</v>
      </c>
      <c r="AA86" s="84">
        <f>W86/F86*1000</f>
        <v>13090.47623699864</v>
      </c>
      <c r="AB86" s="84">
        <f>X86/$F86*1000</f>
        <v>10276.264707527644</v>
      </c>
      <c r="AC86" s="84">
        <f>Y86/$G86</f>
        <v>0.69538366527713447</v>
      </c>
      <c r="AD86" s="84">
        <f>Z86/$G86</f>
        <v>19.29905820595955</v>
      </c>
      <c r="AE86" s="85">
        <v>6.4065510597302504</v>
      </c>
      <c r="AF86" s="14">
        <v>108</v>
      </c>
      <c r="AG86" s="14">
        <v>12</v>
      </c>
      <c r="AH86" s="14">
        <v>27</v>
      </c>
    </row>
    <row r="87" spans="1:34" x14ac:dyDescent="0.2">
      <c r="A87" s="14">
        <v>79</v>
      </c>
      <c r="B87" s="14" t="s">
        <v>13</v>
      </c>
      <c r="C87" s="73" t="s">
        <v>167</v>
      </c>
      <c r="D87" s="86">
        <v>6.9169148413393666E-2</v>
      </c>
      <c r="E87" s="15" t="s">
        <v>99</v>
      </c>
      <c r="F87" s="15">
        <v>37597</v>
      </c>
      <c r="G87" s="15">
        <v>12497</v>
      </c>
      <c r="H87" s="15">
        <v>1356</v>
      </c>
      <c r="I87" s="16">
        <v>203</v>
      </c>
      <c r="J87" s="16">
        <v>385</v>
      </c>
      <c r="K87" s="16">
        <v>121</v>
      </c>
      <c r="L87" s="15">
        <v>66</v>
      </c>
      <c r="M87" s="16">
        <v>22</v>
      </c>
      <c r="N87" s="15">
        <v>7</v>
      </c>
      <c r="O87" s="16">
        <v>167</v>
      </c>
      <c r="P87" s="23">
        <f>H87/F87*100000</f>
        <v>3606.6707450062504</v>
      </c>
      <c r="Q87" s="23">
        <f>(I87/F87)*100000</f>
        <v>539.93669707689446</v>
      </c>
      <c r="R87" s="23">
        <f>(J87/$F87)*100000</f>
        <v>1024.017873766524</v>
      </c>
      <c r="S87" s="22">
        <f>K87/I87*100</f>
        <v>59.605911330049267</v>
      </c>
      <c r="T87" s="23">
        <f>L87/(J87+K87)*100</f>
        <v>13.043478260869565</v>
      </c>
      <c r="U87" s="23">
        <f>(M87/$F87)*100000</f>
        <v>58.515307072372792</v>
      </c>
      <c r="V87" s="22">
        <f>(N87/O87)*100</f>
        <v>4.1916167664670656</v>
      </c>
      <c r="W87" s="15">
        <v>363018.52658000001</v>
      </c>
      <c r="X87" s="15">
        <v>243321</v>
      </c>
      <c r="Y87" s="15">
        <v>6199</v>
      </c>
      <c r="Z87" s="14" t="s">
        <v>14</v>
      </c>
      <c r="AA87" s="84">
        <f>W87/F87*1000</f>
        <v>9655.5184344495574</v>
      </c>
      <c r="AB87" s="84">
        <f>X87/$F87*1000</f>
        <v>6471.8195600712825</v>
      </c>
      <c r="AC87" s="84">
        <f>Y87/$G87</f>
        <v>0.49603904937184923</v>
      </c>
      <c r="AD87" s="14" t="s">
        <v>14</v>
      </c>
      <c r="AE87" s="85">
        <v>7.3039742212674552</v>
      </c>
      <c r="AF87" s="14">
        <v>20</v>
      </c>
      <c r="AG87" s="14">
        <v>0</v>
      </c>
      <c r="AH87" s="14">
        <v>0</v>
      </c>
    </row>
    <row r="88" spans="1:34" x14ac:dyDescent="0.2">
      <c r="A88" s="14">
        <v>49</v>
      </c>
      <c r="B88" s="14" t="s">
        <v>32</v>
      </c>
      <c r="C88" s="73" t="s">
        <v>167</v>
      </c>
      <c r="D88" s="86">
        <v>7.6247450314325185E-2</v>
      </c>
      <c r="E88" s="15" t="s">
        <v>99</v>
      </c>
      <c r="F88" s="15">
        <v>30132</v>
      </c>
      <c r="G88" s="15">
        <v>17956.5</v>
      </c>
      <c r="H88" s="15">
        <v>706</v>
      </c>
      <c r="I88" s="16">
        <v>78</v>
      </c>
      <c r="J88" s="16">
        <v>253</v>
      </c>
      <c r="K88" s="16">
        <v>41</v>
      </c>
      <c r="L88" s="15">
        <v>44</v>
      </c>
      <c r="M88" s="16">
        <v>7</v>
      </c>
      <c r="N88" s="15">
        <v>4</v>
      </c>
      <c r="O88" s="16">
        <v>115</v>
      </c>
      <c r="P88" s="23">
        <f>H88/F88*100000</f>
        <v>2343.0240276118411</v>
      </c>
      <c r="Q88" s="23">
        <f>(I88/F88)*100000</f>
        <v>258.86101154918362</v>
      </c>
      <c r="R88" s="23">
        <f>(J88/$F88)*100000</f>
        <v>839.63892207619801</v>
      </c>
      <c r="S88" s="22">
        <f>K88/I88*100</f>
        <v>52.564102564102569</v>
      </c>
      <c r="T88" s="23">
        <f>L88/(J88+K88)*100</f>
        <v>14.965986394557824</v>
      </c>
      <c r="U88" s="23">
        <f>(M88/$F88)*100000</f>
        <v>23.231116421080579</v>
      </c>
      <c r="V88" s="22">
        <f>(N88/O88)*100</f>
        <v>3.4782608695652173</v>
      </c>
      <c r="W88" s="15">
        <v>688243.62728999997</v>
      </c>
      <c r="X88" s="15">
        <v>366068</v>
      </c>
      <c r="Y88" s="15">
        <v>19455</v>
      </c>
      <c r="Z88" s="14">
        <v>41922</v>
      </c>
      <c r="AA88" s="84">
        <f>W88/F88*1000</f>
        <v>22840.954045201117</v>
      </c>
      <c r="AB88" s="84">
        <f>X88/$F88*1000</f>
        <v>12148.811894331608</v>
      </c>
      <c r="AC88" s="84">
        <f>Y88/$G88</f>
        <v>1.0834516748809624</v>
      </c>
      <c r="AD88" s="84">
        <f>Z88/$G88</f>
        <v>2.3346420516247597</v>
      </c>
      <c r="AE88" s="85">
        <v>49.568965517241381</v>
      </c>
      <c r="AF88" s="14">
        <v>23</v>
      </c>
      <c r="AG88" s="14">
        <v>7</v>
      </c>
      <c r="AH88" s="14">
        <v>1</v>
      </c>
    </row>
    <row r="89" spans="1:34" x14ac:dyDescent="0.2">
      <c r="E89" s="20"/>
      <c r="F89" s="71">
        <f>SUM(F4:F88)</f>
        <v>29573971</v>
      </c>
      <c r="G89" s="20"/>
      <c r="H89" s="71">
        <f>SUM(H4:H88)</f>
        <v>449383</v>
      </c>
      <c r="I89" s="71">
        <f>SUM(I4:I88)</f>
        <v>50531</v>
      </c>
      <c r="J89" s="71">
        <f>SUM(J4:J88)</f>
        <v>50210</v>
      </c>
      <c r="K89" s="71">
        <f>SUM(K4:K88)</f>
        <v>38382</v>
      </c>
      <c r="L89" s="71">
        <f>SUM(L4:L88)</f>
        <v>55011</v>
      </c>
      <c r="M89" s="71">
        <f>SUM(M4:M88)</f>
        <v>4843</v>
      </c>
      <c r="N89" s="71">
        <f>SUM(N4:N88)</f>
        <v>2548</v>
      </c>
      <c r="O89" s="71">
        <f>SUM(O4:O88)</f>
        <v>38209</v>
      </c>
      <c r="P89" s="20"/>
      <c r="Q89" s="20"/>
      <c r="R89" s="20"/>
      <c r="S89" s="20"/>
      <c r="T89" s="20"/>
      <c r="U89" s="20"/>
      <c r="V89" s="20"/>
      <c r="W89" s="71">
        <f>SUM(W4:W88)</f>
        <v>237364111.1188401</v>
      </c>
      <c r="X89" s="71">
        <f>SUM(X4:X88)</f>
        <v>243321039</v>
      </c>
      <c r="Y89" s="20"/>
    </row>
    <row r="90" spans="1:34" x14ac:dyDescent="0.2">
      <c r="E90" s="20"/>
      <c r="F90" s="20"/>
      <c r="G90" s="20"/>
      <c r="H90" s="20"/>
      <c r="I90" s="21"/>
      <c r="J90" s="21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34" x14ac:dyDescent="0.2">
      <c r="E91" s="20"/>
      <c r="F91" s="21"/>
      <c r="G91" s="21"/>
      <c r="H91" s="21"/>
      <c r="I91" s="21"/>
      <c r="J91" s="21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34" x14ac:dyDescent="0.2">
      <c r="E92" s="20"/>
      <c r="F92" s="20"/>
      <c r="G92" s="20"/>
      <c r="H92" s="20"/>
      <c r="I92" s="21"/>
      <c r="J92" s="21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34" x14ac:dyDescent="0.2">
      <c r="E93" s="20"/>
      <c r="F93" s="20"/>
      <c r="G93" s="20"/>
      <c r="H93" s="20"/>
      <c r="I93" s="21"/>
      <c r="J93" s="21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34" x14ac:dyDescent="0.2">
      <c r="E94" s="20"/>
      <c r="F94" s="20"/>
      <c r="G94" s="20"/>
      <c r="H94" s="20"/>
      <c r="I94" s="21"/>
      <c r="J94" s="21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34" x14ac:dyDescent="0.2">
      <c r="E95" s="20"/>
      <c r="F95" s="20"/>
      <c r="G95" s="20"/>
      <c r="H95" s="20"/>
      <c r="I95" s="21"/>
      <c r="J95" s="21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34" x14ac:dyDescent="0.2">
      <c r="E96" s="20"/>
      <c r="F96" s="20"/>
      <c r="G96" s="20"/>
      <c r="H96" s="20"/>
      <c r="I96" s="21"/>
      <c r="J96" s="21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5:25" x14ac:dyDescent="0.2">
      <c r="E97" s="20"/>
      <c r="F97" s="21"/>
      <c r="G97" s="21"/>
      <c r="H97" s="21"/>
      <c r="I97" s="21"/>
      <c r="J97" s="21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5:25" x14ac:dyDescent="0.2">
      <c r="E98" s="20"/>
      <c r="F98" s="20"/>
      <c r="G98" s="20"/>
      <c r="H98" s="20"/>
      <c r="I98" s="21"/>
      <c r="J98" s="21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5:25" x14ac:dyDescent="0.2">
      <c r="E99" s="20"/>
      <c r="F99" s="20"/>
      <c r="G99" s="20"/>
      <c r="H99" s="20"/>
      <c r="I99" s="21"/>
      <c r="J99" s="21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5:25" x14ac:dyDescent="0.2">
      <c r="E100" s="20"/>
      <c r="F100" s="20"/>
      <c r="G100" s="20"/>
      <c r="H100" s="20"/>
      <c r="I100" s="21"/>
      <c r="J100" s="21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5:25" x14ac:dyDescent="0.2">
      <c r="E101" s="20"/>
      <c r="F101" s="20"/>
      <c r="G101" s="20"/>
      <c r="H101" s="20"/>
      <c r="I101" s="21"/>
      <c r="J101" s="21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5:25" x14ac:dyDescent="0.2">
      <c r="E102" s="20"/>
      <c r="F102" s="20"/>
      <c r="G102" s="20"/>
      <c r="H102" s="20"/>
      <c r="I102" s="21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5:25" x14ac:dyDescent="0.2">
      <c r="E103" s="20"/>
      <c r="F103" s="20"/>
      <c r="G103" s="20"/>
      <c r="H103" s="20"/>
      <c r="I103" s="21"/>
      <c r="J103" s="21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5:25" x14ac:dyDescent="0.2">
      <c r="E104" s="20"/>
      <c r="F104" s="20"/>
      <c r="G104" s="20"/>
      <c r="H104" s="20"/>
      <c r="I104" s="21"/>
      <c r="J104" s="21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5:25" x14ac:dyDescent="0.2">
      <c r="E105" s="20"/>
      <c r="F105" s="20"/>
      <c r="G105" s="20"/>
      <c r="H105" s="20"/>
      <c r="I105" s="21"/>
      <c r="J105" s="21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5:25" x14ac:dyDescent="0.2">
      <c r="E106" s="20"/>
      <c r="F106" s="20"/>
      <c r="G106" s="20"/>
      <c r="H106" s="20"/>
      <c r="I106" s="21"/>
      <c r="J106" s="21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5:25" x14ac:dyDescent="0.2"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5:25" x14ac:dyDescent="0.2">
      <c r="E108" s="20"/>
      <c r="F108" s="21"/>
      <c r="G108" s="21"/>
      <c r="H108" s="21"/>
      <c r="I108" s="21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5:25" x14ac:dyDescent="0.2"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5:25" x14ac:dyDescent="0.2">
      <c r="E110" s="20"/>
      <c r="F110" s="21"/>
      <c r="G110" s="21"/>
      <c r="H110" s="21"/>
      <c r="I110" s="21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5:25" x14ac:dyDescent="0.2">
      <c r="E111" s="20"/>
      <c r="F111" s="21"/>
      <c r="G111" s="21"/>
      <c r="H111" s="21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5:25" x14ac:dyDescent="0.2"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5:25" x14ac:dyDescent="0.2"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5:25" x14ac:dyDescent="0.2">
      <c r="E114" s="20"/>
      <c r="F114" s="21"/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5:25" x14ac:dyDescent="0.2">
      <c r="E115" s="20"/>
      <c r="F115" s="21"/>
      <c r="G115" s="21"/>
      <c r="H115" s="21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5:25" x14ac:dyDescent="0.2"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5:25" x14ac:dyDescent="0.2"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5:25" x14ac:dyDescent="0.2"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5:25" x14ac:dyDescent="0.2"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5:25" x14ac:dyDescent="0.2"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5:25" x14ac:dyDescent="0.2"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5:25" x14ac:dyDescent="0.2"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5:25" x14ac:dyDescent="0.2"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5:25" x14ac:dyDescent="0.2"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5:25" x14ac:dyDescent="0.2"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5:25" x14ac:dyDescent="0.2"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5:25" x14ac:dyDescent="0.2"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5:25" x14ac:dyDescent="0.2"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5:25" x14ac:dyDescent="0.2"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5:25" x14ac:dyDescent="0.2"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5:25" x14ac:dyDescent="0.2"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5:25" x14ac:dyDescent="0.2">
      <c r="E132" s="20"/>
      <c r="F132" s="21"/>
      <c r="G132" s="21"/>
      <c r="H132" s="21"/>
      <c r="I132" s="21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5:25" x14ac:dyDescent="0.2"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5:25" x14ac:dyDescent="0.2"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5:25" x14ac:dyDescent="0.2">
      <c r="E135" s="20"/>
      <c r="F135" s="21"/>
      <c r="G135" s="21"/>
      <c r="H135" s="21"/>
      <c r="I135" s="21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5:25" x14ac:dyDescent="0.2">
      <c r="E136" s="20"/>
      <c r="F136" s="21"/>
      <c r="G136" s="21"/>
      <c r="H136" s="21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5:25" x14ac:dyDescent="0.2">
      <c r="E137" s="20"/>
      <c r="F137" s="21"/>
      <c r="G137" s="21"/>
      <c r="H137" s="21"/>
      <c r="I137" s="21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5:25" x14ac:dyDescent="0.2">
      <c r="E138" s="20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5:25" x14ac:dyDescent="0.2">
      <c r="E139" s="20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5:25" x14ac:dyDescent="0.2">
      <c r="E140" s="20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5:25" x14ac:dyDescent="0.2">
      <c r="E141" s="20"/>
      <c r="F141" s="21"/>
      <c r="G141" s="21"/>
      <c r="H141" s="21"/>
      <c r="I141" s="21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5:25" x14ac:dyDescent="0.2">
      <c r="E142" s="20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5:25" x14ac:dyDescent="0.2">
      <c r="E143" s="20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5:25" x14ac:dyDescent="0.2">
      <c r="E144" s="20"/>
      <c r="F144" s="21"/>
      <c r="G144" s="21"/>
      <c r="H144" s="21"/>
      <c r="I144" s="21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5:25" x14ac:dyDescent="0.2">
      <c r="E145" s="20"/>
      <c r="F145" s="21"/>
      <c r="G145" s="21"/>
      <c r="H145" s="21"/>
      <c r="I145" s="2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5:25" x14ac:dyDescent="0.2">
      <c r="E146" s="20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5:25" x14ac:dyDescent="0.2">
      <c r="E147" s="20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5:25" x14ac:dyDescent="0.2">
      <c r="E148" s="20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5:25" x14ac:dyDescent="0.2">
      <c r="E149" s="20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5:25" x14ac:dyDescent="0.2">
      <c r="E150" s="20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5:25" x14ac:dyDescent="0.2">
      <c r="E151" s="20"/>
      <c r="F151" s="21"/>
      <c r="G151" s="21"/>
      <c r="H151" s="21"/>
      <c r="I151" s="21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5:25" x14ac:dyDescent="0.2">
      <c r="E152" s="20"/>
      <c r="F152" s="21"/>
      <c r="G152" s="21"/>
      <c r="H152" s="21"/>
      <c r="I152" s="21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5:25" x14ac:dyDescent="0.2">
      <c r="E153" s="20"/>
      <c r="F153" s="21"/>
      <c r="G153" s="21"/>
      <c r="H153" s="21"/>
      <c r="I153" s="21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5:25" x14ac:dyDescent="0.2">
      <c r="E154" s="20"/>
      <c r="F154" s="21"/>
      <c r="G154" s="21"/>
      <c r="H154" s="21"/>
      <c r="I154" s="21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5:25" x14ac:dyDescent="0.2">
      <c r="E155" s="20"/>
      <c r="F155" s="21"/>
      <c r="G155" s="21"/>
      <c r="H155" s="21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5:25" x14ac:dyDescent="0.2">
      <c r="E156" s="20"/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5:25" x14ac:dyDescent="0.2">
      <c r="E157" s="20"/>
      <c r="F157" s="20"/>
      <c r="G157" s="20"/>
      <c r="H157" s="20"/>
      <c r="I157" s="21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5:25" x14ac:dyDescent="0.2">
      <c r="E158" s="20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5:25" x14ac:dyDescent="0.2">
      <c r="E159" s="20"/>
      <c r="F159" s="20"/>
      <c r="G159" s="20"/>
      <c r="H159" s="20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5:25" x14ac:dyDescent="0.2">
      <c r="E160" s="20"/>
      <c r="F160" s="21"/>
      <c r="G160" s="21"/>
      <c r="H160" s="21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x14ac:dyDescent="0.2">
      <c r="E161" s="20"/>
      <c r="F161" s="20"/>
      <c r="G161" s="20"/>
      <c r="H161" s="20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x14ac:dyDescent="0.2">
      <c r="E162" s="20"/>
      <c r="F162" s="20"/>
      <c r="G162" s="20"/>
      <c r="H162" s="20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x14ac:dyDescent="0.2">
      <c r="E163" s="20"/>
      <c r="F163" s="20"/>
      <c r="G163" s="20"/>
      <c r="H163" s="20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x14ac:dyDescent="0.2">
      <c r="E164" s="20"/>
      <c r="F164" s="21"/>
      <c r="G164" s="21"/>
      <c r="H164" s="21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x14ac:dyDescent="0.2">
      <c r="E165" s="20"/>
      <c r="F165" s="20"/>
      <c r="G165" s="20"/>
      <c r="H165" s="20"/>
      <c r="I165" s="21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x14ac:dyDescent="0.2">
      <c r="E166" s="20"/>
      <c r="F166" s="20"/>
      <c r="G166" s="20"/>
      <c r="H166" s="20"/>
      <c r="I166" s="21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x14ac:dyDescent="0.2">
      <c r="E167" s="20"/>
      <c r="F167" s="21"/>
      <c r="G167" s="21"/>
      <c r="H167" s="21"/>
      <c r="I167" s="21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x14ac:dyDescent="0.2">
      <c r="B168" s="21"/>
      <c r="C168" s="21"/>
      <c r="D168" s="21"/>
      <c r="E168" s="20"/>
      <c r="F168" s="20"/>
      <c r="G168" s="20"/>
      <c r="H168" s="20"/>
      <c r="I168" s="21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x14ac:dyDescent="0.2">
      <c r="B169" s="21"/>
      <c r="C169" s="21"/>
      <c r="D169" s="21"/>
      <c r="E169" s="20"/>
      <c r="F169" s="20"/>
      <c r="G169" s="20"/>
      <c r="H169" s="20"/>
      <c r="I169" s="21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x14ac:dyDescent="0.2">
      <c r="B170" s="21"/>
      <c r="C170" s="21"/>
      <c r="D170" s="21"/>
      <c r="E170" s="20"/>
      <c r="F170" s="20"/>
      <c r="G170" s="20"/>
      <c r="H170" s="20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x14ac:dyDescent="0.2">
      <c r="B171" s="21"/>
      <c r="C171" s="21"/>
      <c r="D171" s="21"/>
      <c r="E171" s="20"/>
      <c r="F171" s="20"/>
      <c r="G171" s="20"/>
      <c r="H171" s="20"/>
      <c r="I171" s="21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x14ac:dyDescent="0.2">
      <c r="B172" s="21"/>
      <c r="C172" s="21"/>
      <c r="D172" s="21"/>
      <c r="E172" s="20"/>
      <c r="F172" s="20"/>
      <c r="G172" s="20"/>
      <c r="H172" s="20"/>
      <c r="I172" s="21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2:25" x14ac:dyDescent="0.2">
      <c r="B173" s="21"/>
      <c r="C173" s="21"/>
      <c r="D173" s="21"/>
      <c r="E173" s="20"/>
      <c r="F173" s="20"/>
      <c r="G173" s="20"/>
      <c r="H173" s="20"/>
      <c r="I173" s="21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2:25" x14ac:dyDescent="0.2">
      <c r="B174" s="21"/>
      <c r="C174" s="21"/>
      <c r="D174" s="21"/>
      <c r="E174" s="20"/>
      <c r="F174" s="20"/>
      <c r="G174" s="20"/>
      <c r="H174" s="20"/>
      <c r="I174" s="21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2:25" x14ac:dyDescent="0.2">
      <c r="B175" s="21"/>
      <c r="C175" s="21"/>
      <c r="D175" s="21"/>
      <c r="E175" s="20"/>
      <c r="F175" s="20"/>
      <c r="G175" s="20"/>
      <c r="H175" s="20"/>
      <c r="I175" s="21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2:25" x14ac:dyDescent="0.2">
      <c r="B176" s="21"/>
      <c r="C176" s="21"/>
      <c r="D176" s="21"/>
      <c r="E176" s="20"/>
      <c r="F176" s="20"/>
      <c r="G176" s="20"/>
      <c r="H176" s="20"/>
      <c r="I176" s="21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2:25" x14ac:dyDescent="0.2">
      <c r="B177" s="21"/>
      <c r="C177" s="21"/>
      <c r="D177" s="21"/>
      <c r="E177" s="20"/>
      <c r="F177" s="20"/>
      <c r="G177" s="20"/>
      <c r="H177" s="20"/>
      <c r="I177" s="21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2:25" x14ac:dyDescent="0.2">
      <c r="B178" s="21"/>
      <c r="C178" s="21"/>
      <c r="D178" s="21"/>
      <c r="E178" s="20"/>
      <c r="F178" s="20"/>
      <c r="G178" s="20"/>
      <c r="H178" s="20"/>
      <c r="I178" s="21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2:25" x14ac:dyDescent="0.2">
      <c r="B179" s="21"/>
      <c r="C179" s="21"/>
      <c r="D179" s="21"/>
      <c r="E179" s="20"/>
      <c r="F179" s="20"/>
      <c r="G179" s="20"/>
      <c r="H179" s="20"/>
      <c r="I179" s="21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x14ac:dyDescent="0.2">
      <c r="B180" s="21"/>
      <c r="C180" s="21"/>
      <c r="D180" s="21"/>
      <c r="E180" s="20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x14ac:dyDescent="0.2">
      <c r="B181" s="21"/>
      <c r="C181" s="21"/>
      <c r="D181" s="21"/>
      <c r="E181" s="20"/>
      <c r="F181" s="20"/>
      <c r="G181" s="20"/>
      <c r="H181" s="20"/>
      <c r="I181" s="21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2:25" x14ac:dyDescent="0.2">
      <c r="B182" s="21"/>
      <c r="C182" s="21"/>
      <c r="D182" s="21"/>
      <c r="E182" s="20"/>
      <c r="F182" s="20"/>
      <c r="G182" s="20"/>
      <c r="H182" s="20"/>
      <c r="I182" s="21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2:25" x14ac:dyDescent="0.2">
      <c r="B183" s="21"/>
      <c r="C183" s="21"/>
      <c r="D183" s="21"/>
      <c r="E183" s="20"/>
      <c r="F183" s="20"/>
      <c r="G183" s="20"/>
      <c r="H183" s="20"/>
      <c r="I183" s="21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2:25" x14ac:dyDescent="0.2">
      <c r="B184" s="21"/>
      <c r="C184" s="21"/>
      <c r="D184" s="21"/>
      <c r="E184" s="20"/>
      <c r="F184" s="20"/>
      <c r="G184" s="20"/>
      <c r="H184" s="20"/>
      <c r="I184" s="21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2:25" x14ac:dyDescent="0.2">
      <c r="B185" s="21"/>
      <c r="C185" s="21"/>
      <c r="D185" s="21"/>
      <c r="E185" s="20"/>
      <c r="F185" s="20"/>
      <c r="G185" s="20"/>
      <c r="H185" s="20"/>
      <c r="I185" s="21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2:25" x14ac:dyDescent="0.2">
      <c r="B186" s="21"/>
      <c r="C186" s="21"/>
      <c r="D186" s="21"/>
      <c r="E186" s="20"/>
      <c r="F186" s="20"/>
      <c r="G186" s="20"/>
      <c r="H186" s="20"/>
      <c r="I186" s="21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2:25" x14ac:dyDescent="0.2">
      <c r="B187" s="21"/>
      <c r="C187" s="21"/>
      <c r="D187" s="21"/>
      <c r="E187" s="20"/>
      <c r="F187" s="20"/>
      <c r="G187" s="20"/>
      <c r="H187" s="20"/>
      <c r="I187" s="21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2:25" x14ac:dyDescent="0.2">
      <c r="B188" s="21"/>
      <c r="C188" s="21"/>
      <c r="D188" s="21"/>
      <c r="E188" s="20"/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2:25" x14ac:dyDescent="0.2">
      <c r="B189" s="21"/>
      <c r="C189" s="21"/>
      <c r="D189" s="21"/>
      <c r="E189" s="20"/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2:25" x14ac:dyDescent="0.2">
      <c r="B190" s="21"/>
      <c r="C190" s="21"/>
      <c r="D190" s="21"/>
      <c r="E190" s="20"/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2:25" x14ac:dyDescent="0.2">
      <c r="B191" s="21"/>
      <c r="C191" s="21"/>
      <c r="D191" s="21"/>
      <c r="E191" s="20"/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2:25" x14ac:dyDescent="0.2">
      <c r="B192" s="21"/>
      <c r="C192" s="21"/>
      <c r="D192" s="21"/>
      <c r="E192" s="20"/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2:25" x14ac:dyDescent="0.2">
      <c r="B193" s="21"/>
      <c r="C193" s="21"/>
      <c r="D193" s="21"/>
      <c r="E193" s="20"/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2:25" x14ac:dyDescent="0.2">
      <c r="B194" s="21"/>
      <c r="C194" s="21"/>
      <c r="D194" s="21"/>
      <c r="E194" s="20"/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2:25" x14ac:dyDescent="0.2">
      <c r="B195" s="21"/>
      <c r="C195" s="21"/>
      <c r="D195" s="21"/>
      <c r="E195" s="20"/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2:25" x14ac:dyDescent="0.2">
      <c r="B196" s="21"/>
      <c r="C196" s="21"/>
      <c r="D196" s="21"/>
      <c r="E196" s="20"/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2:25" x14ac:dyDescent="0.2">
      <c r="B197" s="21"/>
      <c r="C197" s="21"/>
      <c r="D197" s="21"/>
      <c r="E197" s="20"/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2:25" x14ac:dyDescent="0.2">
      <c r="B198" s="21"/>
      <c r="C198" s="21"/>
      <c r="D198" s="21"/>
      <c r="E198" s="20"/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2:25" x14ac:dyDescent="0.2">
      <c r="B199" s="21"/>
      <c r="C199" s="21"/>
      <c r="D199" s="21"/>
      <c r="E199" s="20"/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2:25" x14ac:dyDescent="0.2">
      <c r="B200" s="21"/>
      <c r="C200" s="21"/>
      <c r="D200" s="21"/>
      <c r="E200" s="20"/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2:25" x14ac:dyDescent="0.2">
      <c r="B201" s="21"/>
      <c r="C201" s="21"/>
      <c r="D201" s="21"/>
      <c r="E201" s="20"/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x14ac:dyDescent="0.2">
      <c r="B202" s="21"/>
      <c r="C202" s="21"/>
      <c r="D202" s="21"/>
      <c r="E202" s="20"/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x14ac:dyDescent="0.2">
      <c r="B203" s="21"/>
      <c r="C203" s="21"/>
      <c r="D203" s="21"/>
      <c r="E203" s="20"/>
      <c r="F203" s="20"/>
      <c r="G203" s="20"/>
      <c r="H203" s="20"/>
      <c r="I203" s="21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2:25" x14ac:dyDescent="0.2">
      <c r="B204" s="21"/>
      <c r="C204" s="21"/>
      <c r="D204" s="21"/>
      <c r="E204" s="20"/>
      <c r="F204" s="20"/>
      <c r="G204" s="20"/>
      <c r="H204" s="20"/>
      <c r="I204" s="21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2:25" x14ac:dyDescent="0.2">
      <c r="B205" s="21"/>
      <c r="C205" s="21"/>
      <c r="D205" s="21"/>
      <c r="E205" s="20"/>
      <c r="F205" s="20"/>
      <c r="G205" s="20"/>
      <c r="H205" s="20"/>
      <c r="I205" s="21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2:25" x14ac:dyDescent="0.2">
      <c r="B206" s="21"/>
      <c r="C206" s="21"/>
      <c r="D206" s="21"/>
      <c r="E206" s="20"/>
      <c r="F206" s="20"/>
      <c r="G206" s="20"/>
      <c r="H206" s="20"/>
      <c r="I206" s="21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2:25" x14ac:dyDescent="0.2">
      <c r="B207" s="21"/>
      <c r="C207" s="21"/>
      <c r="D207" s="21"/>
      <c r="E207" s="20"/>
      <c r="F207" s="20"/>
      <c r="G207" s="20"/>
      <c r="H207" s="20"/>
      <c r="I207" s="21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2:25" x14ac:dyDescent="0.2">
      <c r="B208" s="21"/>
      <c r="C208" s="21"/>
      <c r="D208" s="21"/>
      <c r="E208" s="20"/>
      <c r="F208" s="20"/>
      <c r="G208" s="20"/>
      <c r="H208" s="20"/>
      <c r="I208" s="21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2:25" x14ac:dyDescent="0.2">
      <c r="B209" s="21"/>
      <c r="C209" s="21"/>
      <c r="D209" s="21"/>
      <c r="E209" s="20"/>
      <c r="F209" s="20"/>
      <c r="G209" s="20"/>
      <c r="H209" s="20"/>
      <c r="I209" s="21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2:25" x14ac:dyDescent="0.2">
      <c r="B210" s="21"/>
      <c r="C210" s="21"/>
      <c r="D210" s="21"/>
      <c r="E210" s="20"/>
      <c r="F210" s="20"/>
      <c r="G210" s="20"/>
      <c r="H210" s="20"/>
      <c r="I210" s="21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2:25" x14ac:dyDescent="0.2">
      <c r="B211" s="21"/>
      <c r="C211" s="21"/>
      <c r="D211" s="21"/>
      <c r="E211" s="20"/>
      <c r="F211" s="20"/>
      <c r="G211" s="20"/>
      <c r="H211" s="20"/>
      <c r="I211" s="21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2:25" x14ac:dyDescent="0.2">
      <c r="B212" s="21"/>
      <c r="C212" s="21"/>
      <c r="D212" s="21"/>
      <c r="E212" s="20"/>
      <c r="F212" s="20"/>
      <c r="G212" s="20"/>
      <c r="H212" s="20"/>
      <c r="I212" s="21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2:25" x14ac:dyDescent="0.2">
      <c r="B213" s="21"/>
      <c r="C213" s="21"/>
      <c r="D213" s="21"/>
      <c r="E213" s="20"/>
      <c r="F213" s="20"/>
      <c r="G213" s="20"/>
      <c r="H213" s="20"/>
      <c r="I213" s="21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2:25" x14ac:dyDescent="0.2">
      <c r="B214" s="21"/>
      <c r="C214" s="21"/>
      <c r="D214" s="21"/>
      <c r="E214" s="20"/>
      <c r="F214" s="20"/>
      <c r="G214" s="20"/>
      <c r="H214" s="20"/>
      <c r="I214" s="21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2:25" x14ac:dyDescent="0.2">
      <c r="B215" s="21"/>
      <c r="C215" s="21"/>
      <c r="D215" s="21"/>
      <c r="E215" s="20"/>
      <c r="F215" s="20"/>
      <c r="G215" s="20"/>
      <c r="H215" s="20"/>
      <c r="I215" s="21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2:25" x14ac:dyDescent="0.2">
      <c r="B216" s="21"/>
      <c r="C216" s="21"/>
      <c r="D216" s="21"/>
      <c r="E216" s="20"/>
      <c r="F216" s="20"/>
      <c r="G216" s="20"/>
      <c r="H216" s="20"/>
      <c r="I216" s="21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2:25" x14ac:dyDescent="0.2">
      <c r="B217" s="21"/>
      <c r="C217" s="21"/>
      <c r="D217" s="21"/>
      <c r="E217" s="20"/>
      <c r="F217" s="20"/>
      <c r="G217" s="20"/>
      <c r="H217" s="20"/>
      <c r="I217" s="21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2:25" x14ac:dyDescent="0.2">
      <c r="B218" s="21"/>
      <c r="C218" s="21"/>
      <c r="D218" s="21"/>
      <c r="E218" s="20"/>
      <c r="F218" s="20"/>
      <c r="G218" s="20"/>
      <c r="H218" s="20"/>
      <c r="I218" s="2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2:25" x14ac:dyDescent="0.2">
      <c r="B219" s="21"/>
      <c r="C219" s="21"/>
      <c r="D219" s="21"/>
      <c r="E219" s="20"/>
      <c r="F219" s="20"/>
      <c r="G219" s="20"/>
      <c r="H219" s="20"/>
      <c r="I219" s="21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2:25" x14ac:dyDescent="0.2">
      <c r="B220" s="21"/>
      <c r="C220" s="21"/>
      <c r="D220" s="21"/>
      <c r="E220" s="20"/>
      <c r="F220" s="20"/>
      <c r="G220" s="20"/>
      <c r="H220" s="20"/>
      <c r="I220" s="21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2:25" x14ac:dyDescent="0.2">
      <c r="B221" s="21"/>
      <c r="C221" s="21"/>
      <c r="D221" s="21"/>
      <c r="E221" s="20"/>
      <c r="F221" s="20"/>
      <c r="G221" s="20"/>
      <c r="H221" s="20"/>
      <c r="I221" s="21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2:25" x14ac:dyDescent="0.2">
      <c r="B222" s="21"/>
      <c r="C222" s="21"/>
      <c r="D222" s="21"/>
      <c r="E222" s="20"/>
      <c r="F222" s="20"/>
      <c r="G222" s="20"/>
      <c r="H222" s="20"/>
      <c r="I222" s="21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2:25" x14ac:dyDescent="0.2">
      <c r="B223" s="21"/>
      <c r="C223" s="21"/>
      <c r="D223" s="21"/>
      <c r="E223" s="20"/>
      <c r="F223" s="20"/>
      <c r="G223" s="20"/>
      <c r="H223" s="20"/>
      <c r="I223" s="21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2:25" x14ac:dyDescent="0.2">
      <c r="B224" s="21"/>
      <c r="C224" s="21"/>
      <c r="D224" s="21"/>
      <c r="E224" s="20"/>
      <c r="F224" s="20"/>
      <c r="G224" s="20"/>
      <c r="H224" s="20"/>
      <c r="I224" s="2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2:25" x14ac:dyDescent="0.2">
      <c r="B225" s="21"/>
      <c r="C225" s="21"/>
      <c r="D225" s="21"/>
      <c r="E225" s="20"/>
      <c r="F225" s="20"/>
      <c r="G225" s="20"/>
      <c r="H225" s="20"/>
      <c r="I225" s="21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2:25" x14ac:dyDescent="0.2">
      <c r="B226" s="21"/>
      <c r="C226" s="21"/>
      <c r="D226" s="21"/>
      <c r="E226" s="20"/>
      <c r="F226" s="20"/>
      <c r="G226" s="20"/>
      <c r="H226" s="20"/>
      <c r="I226" s="21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2:25" x14ac:dyDescent="0.2">
      <c r="B227" s="21"/>
      <c r="C227" s="21"/>
      <c r="D227" s="21"/>
      <c r="E227" s="20"/>
      <c r="F227" s="20"/>
      <c r="G227" s="20"/>
      <c r="H227" s="20"/>
      <c r="I227" s="21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2:25" x14ac:dyDescent="0.2">
      <c r="B228" s="21"/>
      <c r="C228" s="21"/>
      <c r="D228" s="21"/>
      <c r="E228" s="20"/>
      <c r="F228" s="20"/>
      <c r="G228" s="20"/>
      <c r="H228" s="20"/>
      <c r="I228" s="21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2:25" x14ac:dyDescent="0.2">
      <c r="B229" s="21"/>
      <c r="C229" s="21"/>
      <c r="D229" s="21"/>
      <c r="E229" s="20"/>
      <c r="F229" s="20"/>
      <c r="G229" s="20"/>
      <c r="H229" s="20"/>
      <c r="I229" s="21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2:25" x14ac:dyDescent="0.2">
      <c r="B230" s="21"/>
      <c r="C230" s="21"/>
      <c r="D230" s="21"/>
      <c r="E230" s="20"/>
      <c r="F230" s="20"/>
      <c r="G230" s="20"/>
      <c r="H230" s="20"/>
      <c r="I230" s="21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2:25" x14ac:dyDescent="0.2">
      <c r="B231" s="21"/>
      <c r="C231" s="21"/>
      <c r="D231" s="21"/>
      <c r="E231" s="20"/>
      <c r="F231" s="20"/>
      <c r="G231" s="20"/>
      <c r="H231" s="20"/>
      <c r="I231" s="21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2:25" x14ac:dyDescent="0.2">
      <c r="B232" s="21"/>
      <c r="C232" s="21"/>
      <c r="D232" s="21"/>
      <c r="E232" s="20"/>
      <c r="F232" s="20"/>
      <c r="G232" s="20"/>
      <c r="H232" s="20"/>
      <c r="I232" s="21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2:25" x14ac:dyDescent="0.2">
      <c r="B233" s="21"/>
      <c r="C233" s="21"/>
      <c r="D233" s="21"/>
      <c r="E233" s="20"/>
      <c r="F233" s="20"/>
      <c r="G233" s="20"/>
      <c r="H233" s="20"/>
      <c r="I233" s="21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2:25" x14ac:dyDescent="0.2">
      <c r="B234" s="21"/>
      <c r="C234" s="21"/>
      <c r="D234" s="21"/>
      <c r="E234" s="20"/>
      <c r="F234" s="20"/>
      <c r="G234" s="20"/>
      <c r="H234" s="20"/>
      <c r="I234" s="21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2:25" x14ac:dyDescent="0.2">
      <c r="B235" s="21"/>
      <c r="C235" s="21"/>
      <c r="D235" s="21"/>
      <c r="E235" s="20"/>
      <c r="F235" s="20"/>
      <c r="G235" s="20"/>
      <c r="H235" s="20"/>
      <c r="I235" s="21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2:25" x14ac:dyDescent="0.2">
      <c r="B236" s="21"/>
      <c r="C236" s="21"/>
      <c r="D236" s="21"/>
      <c r="E236" s="20"/>
      <c r="F236" s="20"/>
      <c r="G236" s="20"/>
      <c r="H236" s="20"/>
      <c r="I236" s="21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2:25" x14ac:dyDescent="0.2">
      <c r="B237" s="21"/>
      <c r="C237" s="21"/>
      <c r="D237" s="21"/>
      <c r="E237" s="20"/>
      <c r="F237" s="20"/>
      <c r="G237" s="20"/>
      <c r="H237" s="20"/>
      <c r="I237" s="21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2:25" x14ac:dyDescent="0.2">
      <c r="B238" s="21"/>
      <c r="C238" s="21"/>
      <c r="D238" s="21"/>
      <c r="E238" s="20"/>
      <c r="F238" s="20"/>
      <c r="G238" s="20"/>
      <c r="H238" s="20"/>
      <c r="I238" s="21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2:25" x14ac:dyDescent="0.2">
      <c r="B239" s="21"/>
      <c r="C239" s="21"/>
      <c r="D239" s="21"/>
      <c r="E239" s="20"/>
      <c r="F239" s="20"/>
      <c r="G239" s="20"/>
      <c r="H239" s="20"/>
      <c r="I239" s="21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2:25" x14ac:dyDescent="0.2">
      <c r="B240" s="21"/>
      <c r="C240" s="21"/>
      <c r="D240" s="21"/>
      <c r="E240" s="20"/>
      <c r="F240" s="20"/>
      <c r="G240" s="20"/>
      <c r="H240" s="20"/>
      <c r="I240" s="21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2:25" x14ac:dyDescent="0.2">
      <c r="B241" s="21"/>
      <c r="C241" s="21"/>
      <c r="D241" s="21"/>
      <c r="E241" s="20"/>
      <c r="F241" s="20"/>
      <c r="G241" s="20"/>
      <c r="H241" s="20"/>
      <c r="I241" s="21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2:25" x14ac:dyDescent="0.2">
      <c r="B242" s="21"/>
      <c r="C242" s="21"/>
      <c r="D242" s="21"/>
      <c r="E242" s="20"/>
      <c r="F242" s="20"/>
      <c r="G242" s="20"/>
      <c r="H242" s="20"/>
      <c r="I242" s="21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2:25" x14ac:dyDescent="0.2">
      <c r="B243" s="21"/>
      <c r="C243" s="21"/>
      <c r="D243" s="21"/>
      <c r="E243" s="20"/>
      <c r="F243" s="20"/>
      <c r="G243" s="20"/>
      <c r="H243" s="20"/>
      <c r="I243" s="21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2:25" x14ac:dyDescent="0.2">
      <c r="B244" s="21"/>
      <c r="C244" s="21"/>
      <c r="D244" s="21"/>
      <c r="E244" s="20"/>
      <c r="F244" s="20"/>
      <c r="G244" s="20"/>
      <c r="H244" s="20"/>
      <c r="I244" s="21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2:25" x14ac:dyDescent="0.2">
      <c r="B245" s="21"/>
      <c r="C245" s="21"/>
      <c r="D245" s="21"/>
      <c r="E245" s="20"/>
      <c r="F245" s="20"/>
      <c r="G245" s="20"/>
      <c r="H245" s="20"/>
      <c r="I245" s="21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2:25" x14ac:dyDescent="0.2">
      <c r="B246" s="21"/>
      <c r="C246" s="21"/>
      <c r="D246" s="21"/>
      <c r="E246" s="20"/>
      <c r="F246" s="20"/>
      <c r="G246" s="20"/>
      <c r="H246" s="20"/>
      <c r="I246" s="21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2:25" x14ac:dyDescent="0.2">
      <c r="B247" s="21"/>
      <c r="C247" s="21"/>
      <c r="D247" s="21"/>
      <c r="E247" s="20"/>
      <c r="F247" s="20"/>
      <c r="G247" s="20"/>
      <c r="H247" s="20"/>
      <c r="I247" s="21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2:25" x14ac:dyDescent="0.2">
      <c r="B248" s="21"/>
      <c r="C248" s="21"/>
      <c r="D248" s="21"/>
      <c r="E248" s="20"/>
      <c r="F248" s="20"/>
      <c r="G248" s="20"/>
      <c r="H248" s="20"/>
      <c r="I248" s="21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2:25" x14ac:dyDescent="0.2">
      <c r="B249" s="21"/>
      <c r="C249" s="21"/>
      <c r="D249" s="21"/>
      <c r="E249" s="20"/>
      <c r="F249" s="20"/>
      <c r="G249" s="20"/>
      <c r="H249" s="20"/>
      <c r="I249" s="21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2:25" x14ac:dyDescent="0.2">
      <c r="B250" s="21"/>
      <c r="C250" s="21"/>
      <c r="D250" s="21"/>
      <c r="E250" s="20"/>
      <c r="F250" s="20"/>
      <c r="G250" s="20"/>
      <c r="H250" s="20"/>
      <c r="I250" s="21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2:25" x14ac:dyDescent="0.2">
      <c r="B251" s="21"/>
      <c r="C251" s="21"/>
      <c r="D251" s="21"/>
      <c r="E251" s="20"/>
      <c r="F251" s="20"/>
      <c r="G251" s="20"/>
      <c r="H251" s="20"/>
      <c r="I251" s="21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2:25" x14ac:dyDescent="0.2">
      <c r="B252" s="21"/>
      <c r="C252" s="21"/>
      <c r="D252" s="21"/>
      <c r="E252" s="20"/>
      <c r="F252" s="20"/>
      <c r="G252" s="20"/>
      <c r="H252" s="20"/>
      <c r="I252" s="21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2:25" x14ac:dyDescent="0.2">
      <c r="B253" s="21"/>
      <c r="C253" s="21"/>
      <c r="D253" s="21"/>
      <c r="E253" s="20"/>
      <c r="F253" s="20"/>
      <c r="G253" s="20"/>
      <c r="H253" s="20"/>
      <c r="I253" s="21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2:25" x14ac:dyDescent="0.2">
      <c r="B254" s="21"/>
      <c r="C254" s="21"/>
      <c r="D254" s="21"/>
      <c r="E254" s="20"/>
      <c r="F254" s="20"/>
      <c r="G254" s="20"/>
      <c r="H254" s="20"/>
      <c r="I254" s="21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2:25" x14ac:dyDescent="0.2">
      <c r="B255" s="21"/>
      <c r="C255" s="21"/>
      <c r="D255" s="21"/>
      <c r="E255" s="20"/>
      <c r="F255" s="20"/>
      <c r="G255" s="20"/>
      <c r="H255" s="20"/>
      <c r="I255" s="21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2:25" x14ac:dyDescent="0.2">
      <c r="B256" s="21"/>
      <c r="C256" s="21"/>
      <c r="D256" s="21"/>
      <c r="E256" s="20"/>
      <c r="F256" s="20"/>
      <c r="G256" s="20"/>
      <c r="H256" s="20"/>
      <c r="I256" s="21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2:25" x14ac:dyDescent="0.2">
      <c r="B257" s="21"/>
      <c r="C257" s="21"/>
      <c r="D257" s="21"/>
      <c r="E257" s="20"/>
      <c r="F257" s="20"/>
      <c r="G257" s="20"/>
      <c r="H257" s="20"/>
      <c r="I257" s="21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2:25" x14ac:dyDescent="0.2">
      <c r="B258" s="21"/>
      <c r="C258" s="21"/>
      <c r="D258" s="21"/>
      <c r="E258" s="20"/>
      <c r="F258" s="20"/>
      <c r="G258" s="20"/>
      <c r="H258" s="20"/>
      <c r="I258" s="21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2:25" x14ac:dyDescent="0.2">
      <c r="B259" s="21"/>
      <c r="C259" s="21"/>
      <c r="D259" s="21"/>
      <c r="E259" s="20"/>
      <c r="F259" s="20"/>
      <c r="G259" s="20"/>
      <c r="H259" s="20"/>
      <c r="I259" s="21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2:25" x14ac:dyDescent="0.2">
      <c r="B260" s="21"/>
      <c r="C260" s="21"/>
      <c r="D260" s="21"/>
      <c r="E260" s="20"/>
      <c r="F260" s="20"/>
      <c r="G260" s="20"/>
      <c r="H260" s="20"/>
      <c r="I260" s="21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2:25" x14ac:dyDescent="0.2">
      <c r="B261" s="21"/>
      <c r="C261" s="21"/>
      <c r="D261" s="21"/>
      <c r="E261" s="20"/>
      <c r="F261" s="20"/>
      <c r="G261" s="20"/>
      <c r="H261" s="20"/>
      <c r="I261" s="21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2:25" x14ac:dyDescent="0.2">
      <c r="B262" s="21"/>
      <c r="C262" s="21"/>
      <c r="D262" s="21"/>
      <c r="E262" s="20"/>
      <c r="F262" s="20"/>
      <c r="G262" s="20"/>
      <c r="H262" s="20"/>
      <c r="I262" s="21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2:25" x14ac:dyDescent="0.2">
      <c r="B263" s="21"/>
      <c r="C263" s="21"/>
      <c r="D263" s="21"/>
      <c r="E263" s="20"/>
      <c r="F263" s="20"/>
      <c r="G263" s="20"/>
      <c r="H263" s="20"/>
      <c r="I263" s="2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2:25" x14ac:dyDescent="0.2">
      <c r="B264" s="21"/>
      <c r="C264" s="21"/>
      <c r="D264" s="21"/>
      <c r="E264" s="20"/>
      <c r="F264" s="20"/>
      <c r="G264" s="20"/>
      <c r="H264" s="20"/>
      <c r="I264" s="2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2:25" x14ac:dyDescent="0.2">
      <c r="B265" s="21"/>
      <c r="C265" s="21"/>
      <c r="D265" s="21"/>
      <c r="E265" s="20"/>
      <c r="F265" s="20"/>
      <c r="G265" s="20"/>
      <c r="H265" s="20"/>
      <c r="I265" s="2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2:25" x14ac:dyDescent="0.2">
      <c r="B266" s="21"/>
      <c r="C266" s="21"/>
      <c r="D266" s="21"/>
      <c r="E266" s="20"/>
      <c r="F266" s="20"/>
      <c r="G266" s="20"/>
      <c r="H266" s="20"/>
      <c r="I266" s="21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2:25" x14ac:dyDescent="0.2">
      <c r="B267" s="21"/>
      <c r="C267" s="21"/>
      <c r="D267" s="21"/>
      <c r="E267" s="20"/>
      <c r="F267" s="20"/>
      <c r="G267" s="20"/>
      <c r="H267" s="20"/>
      <c r="I267" s="21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2:25" x14ac:dyDescent="0.2">
      <c r="B268" s="21"/>
      <c r="C268" s="21"/>
      <c r="D268" s="21"/>
      <c r="E268" s="20"/>
      <c r="F268" s="20"/>
      <c r="G268" s="20"/>
      <c r="H268" s="20"/>
      <c r="I268" s="21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2:25" x14ac:dyDescent="0.2">
      <c r="B269" s="21"/>
      <c r="C269" s="21"/>
      <c r="D269" s="21"/>
      <c r="E269" s="20"/>
      <c r="F269" s="20"/>
      <c r="G269" s="20"/>
      <c r="H269" s="20"/>
      <c r="I269" s="21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2:25" x14ac:dyDescent="0.2">
      <c r="B270" s="21"/>
      <c r="C270" s="21"/>
      <c r="D270" s="21"/>
      <c r="E270" s="20"/>
      <c r="F270" s="20"/>
      <c r="G270" s="20"/>
      <c r="H270" s="20"/>
      <c r="I270" s="21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2:25" x14ac:dyDescent="0.2">
      <c r="B271" s="21"/>
      <c r="C271" s="21"/>
      <c r="D271" s="21"/>
      <c r="E271" s="20"/>
      <c r="F271" s="20"/>
      <c r="G271" s="20"/>
      <c r="H271" s="20"/>
      <c r="I271" s="21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2:25" x14ac:dyDescent="0.2">
      <c r="B272" s="21"/>
      <c r="C272" s="21"/>
      <c r="D272" s="21"/>
      <c r="E272" s="20"/>
      <c r="F272" s="20"/>
      <c r="G272" s="20"/>
      <c r="H272" s="20"/>
      <c r="I272" s="21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2:25" x14ac:dyDescent="0.2">
      <c r="B273" s="21"/>
      <c r="C273" s="21"/>
      <c r="D273" s="21"/>
      <c r="E273" s="20"/>
      <c r="F273" s="20"/>
      <c r="G273" s="20"/>
      <c r="H273" s="20"/>
      <c r="I273" s="21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2:25" x14ac:dyDescent="0.2">
      <c r="B274" s="21"/>
      <c r="C274" s="21"/>
      <c r="D274" s="21"/>
      <c r="E274" s="20"/>
      <c r="F274" s="20"/>
      <c r="G274" s="20"/>
      <c r="H274" s="20"/>
      <c r="I274" s="21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2:25" x14ac:dyDescent="0.2">
      <c r="B275" s="21"/>
      <c r="C275" s="21"/>
      <c r="D275" s="21"/>
      <c r="E275" s="20"/>
      <c r="F275" s="20"/>
      <c r="G275" s="20"/>
      <c r="H275" s="20"/>
      <c r="I275" s="21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2:25" x14ac:dyDescent="0.2">
      <c r="B276" s="21"/>
      <c r="C276" s="21"/>
      <c r="D276" s="21"/>
      <c r="E276" s="20"/>
      <c r="F276" s="20"/>
      <c r="G276" s="20"/>
      <c r="H276" s="20"/>
      <c r="I276" s="21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2:25" x14ac:dyDescent="0.2">
      <c r="B277" s="21"/>
      <c r="C277" s="21"/>
      <c r="D277" s="21"/>
      <c r="E277" s="20"/>
      <c r="F277" s="20"/>
      <c r="G277" s="20"/>
      <c r="H277" s="20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2:25" x14ac:dyDescent="0.2">
      <c r="B278" s="21"/>
      <c r="C278" s="21"/>
      <c r="D278" s="21"/>
      <c r="E278" s="20"/>
      <c r="F278" s="20"/>
      <c r="G278" s="20"/>
      <c r="H278" s="20"/>
      <c r="I278" s="21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2:25" x14ac:dyDescent="0.2">
      <c r="B279" s="21"/>
      <c r="C279" s="21"/>
      <c r="D279" s="21"/>
      <c r="E279" s="20"/>
      <c r="F279" s="20"/>
      <c r="G279" s="20"/>
      <c r="H279" s="20"/>
      <c r="I279" s="21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2:25" x14ac:dyDescent="0.2">
      <c r="B280" s="21"/>
      <c r="C280" s="21"/>
      <c r="D280" s="21"/>
      <c r="E280" s="20"/>
      <c r="F280" s="20"/>
      <c r="G280" s="20"/>
      <c r="H280" s="20"/>
      <c r="I280" s="21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2:25" x14ac:dyDescent="0.2">
      <c r="B281" s="21"/>
      <c r="C281" s="21"/>
      <c r="D281" s="21"/>
      <c r="E281" s="20"/>
      <c r="F281" s="20"/>
      <c r="G281" s="20"/>
      <c r="H281" s="20"/>
      <c r="I281" s="21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2:25" x14ac:dyDescent="0.2">
      <c r="B282" s="21"/>
      <c r="C282" s="21"/>
      <c r="D282" s="21"/>
      <c r="E282" s="20"/>
      <c r="F282" s="20"/>
      <c r="G282" s="20"/>
      <c r="H282" s="20"/>
      <c r="I282" s="21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2:25" x14ac:dyDescent="0.2">
      <c r="B283" s="21"/>
      <c r="C283" s="21"/>
      <c r="D283" s="21"/>
      <c r="E283" s="20"/>
      <c r="F283" s="20"/>
      <c r="G283" s="20"/>
      <c r="H283" s="20"/>
      <c r="I283" s="2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2:25" x14ac:dyDescent="0.2">
      <c r="B284" s="21"/>
      <c r="C284" s="21"/>
      <c r="D284" s="21"/>
      <c r="E284" s="20"/>
      <c r="F284" s="20"/>
      <c r="G284" s="20"/>
      <c r="H284" s="20"/>
      <c r="I284" s="21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2:25" x14ac:dyDescent="0.2">
      <c r="B285" s="21"/>
      <c r="C285" s="21"/>
      <c r="D285" s="21"/>
      <c r="E285" s="20"/>
      <c r="F285" s="20"/>
      <c r="G285" s="20"/>
      <c r="H285" s="20"/>
      <c r="I285" s="21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2:25" x14ac:dyDescent="0.2">
      <c r="B286" s="21"/>
      <c r="C286" s="21"/>
      <c r="D286" s="21"/>
      <c r="E286" s="20"/>
      <c r="F286" s="20"/>
      <c r="G286" s="20"/>
      <c r="H286" s="20"/>
      <c r="I286" s="2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2:25" x14ac:dyDescent="0.2">
      <c r="B287" s="21"/>
      <c r="C287" s="21"/>
      <c r="D287" s="21"/>
      <c r="E287" s="20"/>
      <c r="F287" s="20"/>
      <c r="G287" s="20"/>
      <c r="H287" s="20"/>
      <c r="I287" s="21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2:25" x14ac:dyDescent="0.2">
      <c r="B288" s="21"/>
      <c r="C288" s="21"/>
      <c r="D288" s="21"/>
      <c r="E288" s="20"/>
      <c r="F288" s="20"/>
      <c r="G288" s="20"/>
      <c r="H288" s="20"/>
      <c r="I288" s="21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2:25" x14ac:dyDescent="0.2">
      <c r="B289" s="21"/>
      <c r="C289" s="21"/>
      <c r="D289" s="21"/>
      <c r="E289" s="20"/>
      <c r="F289" s="20"/>
      <c r="G289" s="20"/>
      <c r="H289" s="20"/>
      <c r="I289" s="2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2:25" x14ac:dyDescent="0.2">
      <c r="B290" s="21"/>
      <c r="C290" s="21"/>
      <c r="D290" s="21"/>
      <c r="E290" s="20"/>
      <c r="F290" s="20"/>
      <c r="G290" s="20"/>
      <c r="H290" s="20"/>
      <c r="I290" s="2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2:25" x14ac:dyDescent="0.2">
      <c r="B291" s="21"/>
      <c r="C291" s="21"/>
      <c r="D291" s="21"/>
      <c r="E291" s="20"/>
      <c r="F291" s="20"/>
      <c r="G291" s="20"/>
      <c r="H291" s="20"/>
      <c r="I291" s="21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2:25" x14ac:dyDescent="0.2">
      <c r="B292" s="21"/>
      <c r="C292" s="21"/>
      <c r="D292" s="21"/>
      <c r="E292" s="20"/>
      <c r="F292" s="20"/>
      <c r="G292" s="20"/>
      <c r="H292" s="20"/>
      <c r="I292" s="21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2:25" x14ac:dyDescent="0.2">
      <c r="B293" s="21"/>
      <c r="C293" s="21"/>
      <c r="D293" s="21"/>
      <c r="E293" s="20"/>
      <c r="F293" s="20"/>
      <c r="G293" s="20"/>
      <c r="H293" s="20"/>
      <c r="I293" s="21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2:25" x14ac:dyDescent="0.2">
      <c r="B294" s="21"/>
      <c r="C294" s="21"/>
      <c r="D294" s="21"/>
      <c r="E294" s="20"/>
      <c r="F294" s="20"/>
      <c r="G294" s="20"/>
      <c r="H294" s="20"/>
      <c r="I294" s="21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2:25" x14ac:dyDescent="0.2">
      <c r="B295" s="21"/>
      <c r="C295" s="21"/>
      <c r="D295" s="21"/>
      <c r="E295" s="20"/>
      <c r="F295" s="20"/>
      <c r="G295" s="20"/>
      <c r="H295" s="20"/>
      <c r="I295" s="21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2:25" x14ac:dyDescent="0.2">
      <c r="B296" s="21"/>
      <c r="C296" s="21"/>
      <c r="D296" s="21"/>
      <c r="E296" s="20"/>
      <c r="F296" s="20"/>
      <c r="G296" s="20"/>
      <c r="H296" s="20"/>
      <c r="I296" s="21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2:25" x14ac:dyDescent="0.2">
      <c r="B297" s="21"/>
      <c r="C297" s="21"/>
      <c r="D297" s="21"/>
      <c r="E297" s="20"/>
      <c r="F297" s="20"/>
      <c r="G297" s="20"/>
      <c r="H297" s="20"/>
      <c r="I297" s="21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2:25" x14ac:dyDescent="0.2">
      <c r="B298" s="21"/>
      <c r="C298" s="21"/>
      <c r="D298" s="21"/>
      <c r="E298" s="20"/>
      <c r="F298" s="20"/>
      <c r="G298" s="20"/>
      <c r="H298" s="20"/>
      <c r="I298" s="21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2:25" x14ac:dyDescent="0.2">
      <c r="B299" s="21"/>
      <c r="C299" s="21"/>
      <c r="D299" s="21"/>
      <c r="E299" s="20"/>
      <c r="F299" s="20"/>
      <c r="G299" s="20"/>
      <c r="H299" s="20"/>
      <c r="I299" s="21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2:25" x14ac:dyDescent="0.2">
      <c r="B300" s="21"/>
      <c r="C300" s="21"/>
      <c r="D300" s="21"/>
      <c r="E300" s="20"/>
      <c r="F300" s="20"/>
      <c r="G300" s="20"/>
      <c r="H300" s="20"/>
      <c r="I300" s="21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2:25" x14ac:dyDescent="0.2">
      <c r="B301" s="21"/>
      <c r="C301" s="21"/>
      <c r="D301" s="21"/>
      <c r="E301" s="20"/>
      <c r="F301" s="20"/>
      <c r="G301" s="20"/>
      <c r="H301" s="20"/>
      <c r="I301" s="21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2:25" x14ac:dyDescent="0.2">
      <c r="B302" s="21"/>
      <c r="C302" s="21"/>
      <c r="D302" s="21"/>
      <c r="E302" s="20"/>
      <c r="F302" s="20"/>
      <c r="G302" s="20"/>
      <c r="H302" s="20"/>
      <c r="I302" s="21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2:25" x14ac:dyDescent="0.2">
      <c r="B303" s="21"/>
      <c r="C303" s="21"/>
      <c r="D303" s="21"/>
      <c r="E303" s="20"/>
      <c r="F303" s="20"/>
      <c r="G303" s="20"/>
      <c r="H303" s="20"/>
      <c r="I303" s="21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2:25" x14ac:dyDescent="0.2">
      <c r="B304" s="21"/>
      <c r="C304" s="21"/>
      <c r="D304" s="21"/>
      <c r="E304" s="20"/>
      <c r="F304" s="20"/>
      <c r="G304" s="20"/>
      <c r="H304" s="20"/>
      <c r="I304" s="21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2:25" x14ac:dyDescent="0.2">
      <c r="B305" s="21"/>
      <c r="C305" s="21"/>
      <c r="D305" s="21"/>
      <c r="E305" s="20"/>
      <c r="F305" s="20"/>
      <c r="G305" s="20"/>
      <c r="H305" s="20"/>
      <c r="I305" s="21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2:25" x14ac:dyDescent="0.2">
      <c r="B306" s="21"/>
      <c r="C306" s="21"/>
      <c r="D306" s="21"/>
      <c r="E306" s="20"/>
      <c r="F306" s="20"/>
      <c r="G306" s="20"/>
      <c r="H306" s="20"/>
      <c r="I306" s="21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2:25" x14ac:dyDescent="0.2">
      <c r="B307" s="21"/>
      <c r="C307" s="21"/>
      <c r="D307" s="21"/>
      <c r="E307" s="20"/>
      <c r="F307" s="20"/>
      <c r="G307" s="20"/>
      <c r="H307" s="20"/>
      <c r="I307" s="21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2:25" x14ac:dyDescent="0.2">
      <c r="B308" s="21"/>
      <c r="C308" s="21"/>
      <c r="D308" s="21"/>
      <c r="E308" s="20"/>
      <c r="F308" s="20"/>
      <c r="G308" s="20"/>
      <c r="H308" s="20"/>
      <c r="I308" s="21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2:25" x14ac:dyDescent="0.2">
      <c r="B309" s="21"/>
      <c r="C309" s="21"/>
      <c r="D309" s="21"/>
      <c r="E309" s="20"/>
      <c r="F309" s="20"/>
      <c r="G309" s="20"/>
      <c r="H309" s="20"/>
      <c r="I309" s="21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2:25" x14ac:dyDescent="0.2">
      <c r="B310" s="21"/>
      <c r="C310" s="21"/>
      <c r="D310" s="21"/>
      <c r="E310" s="20"/>
      <c r="F310" s="20"/>
      <c r="G310" s="20"/>
      <c r="H310" s="20"/>
      <c r="I310" s="21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2:25" x14ac:dyDescent="0.2">
      <c r="B311" s="21"/>
      <c r="C311" s="21"/>
      <c r="D311" s="21"/>
      <c r="E311" s="20"/>
      <c r="F311" s="20"/>
      <c r="G311" s="20"/>
      <c r="H311" s="20"/>
      <c r="I311" s="21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2:25" x14ac:dyDescent="0.2">
      <c r="B312" s="21"/>
      <c r="C312" s="21"/>
      <c r="D312" s="21"/>
      <c r="E312" s="20"/>
      <c r="F312" s="20"/>
      <c r="G312" s="20"/>
      <c r="H312" s="20"/>
      <c r="I312" s="21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2:25" x14ac:dyDescent="0.2">
      <c r="B313" s="21"/>
      <c r="C313" s="21"/>
      <c r="D313" s="21"/>
      <c r="E313" s="20"/>
      <c r="F313" s="20"/>
      <c r="G313" s="20"/>
      <c r="H313" s="20"/>
      <c r="I313" s="21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2:25" x14ac:dyDescent="0.2">
      <c r="B314" s="21"/>
      <c r="C314" s="21"/>
      <c r="D314" s="21"/>
      <c r="E314" s="20"/>
      <c r="F314" s="20"/>
      <c r="G314" s="20"/>
      <c r="H314" s="20"/>
      <c r="I314" s="21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2:25" x14ac:dyDescent="0.2">
      <c r="B315" s="21"/>
      <c r="C315" s="21"/>
      <c r="D315" s="21"/>
      <c r="E315" s="20"/>
      <c r="F315" s="20"/>
      <c r="G315" s="20"/>
      <c r="H315" s="20"/>
      <c r="I315" s="21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2:25" x14ac:dyDescent="0.2">
      <c r="B316" s="21"/>
      <c r="C316" s="21"/>
      <c r="D316" s="21"/>
      <c r="E316" s="20"/>
      <c r="F316" s="20"/>
      <c r="G316" s="20"/>
      <c r="H316" s="20"/>
      <c r="I316" s="21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2:25" x14ac:dyDescent="0.2">
      <c r="B317" s="21"/>
      <c r="C317" s="21"/>
      <c r="D317" s="21"/>
      <c r="E317" s="20"/>
      <c r="F317" s="20"/>
      <c r="G317" s="20"/>
      <c r="H317" s="20"/>
      <c r="I317" s="21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2:25" x14ac:dyDescent="0.2">
      <c r="B318" s="21"/>
      <c r="C318" s="21"/>
      <c r="D318" s="21"/>
      <c r="E318" s="20"/>
      <c r="F318" s="20"/>
      <c r="G318" s="20"/>
      <c r="H318" s="20"/>
      <c r="I318" s="21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2:25" x14ac:dyDescent="0.2">
      <c r="B319" s="21"/>
      <c r="C319" s="21"/>
      <c r="D319" s="21"/>
      <c r="E319" s="20"/>
      <c r="F319" s="20"/>
      <c r="G319" s="20"/>
      <c r="H319" s="20"/>
      <c r="I319" s="21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2:25" x14ac:dyDescent="0.2">
      <c r="B320" s="21"/>
      <c r="C320" s="21"/>
      <c r="D320" s="21"/>
      <c r="E320" s="20"/>
      <c r="F320" s="20"/>
      <c r="G320" s="20"/>
      <c r="H320" s="20"/>
      <c r="I320" s="21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2:25" x14ac:dyDescent="0.2">
      <c r="B321" s="21"/>
      <c r="C321" s="21"/>
      <c r="D321" s="21"/>
      <c r="E321" s="20"/>
      <c r="F321" s="20"/>
      <c r="G321" s="20"/>
      <c r="H321" s="20"/>
      <c r="I321" s="21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2:25" x14ac:dyDescent="0.2">
      <c r="B322" s="21"/>
      <c r="C322" s="21"/>
      <c r="D322" s="21"/>
      <c r="E322" s="20"/>
      <c r="F322" s="20"/>
      <c r="G322" s="20"/>
      <c r="H322" s="20"/>
      <c r="I322" s="21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2:25" x14ac:dyDescent="0.2">
      <c r="B323" s="21"/>
      <c r="C323" s="21"/>
      <c r="D323" s="21"/>
      <c r="E323" s="20"/>
      <c r="F323" s="20"/>
      <c r="G323" s="20"/>
      <c r="H323" s="20"/>
      <c r="I323" s="21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2:25" x14ac:dyDescent="0.2">
      <c r="B324" s="21"/>
      <c r="C324" s="21"/>
      <c r="D324" s="21"/>
      <c r="E324" s="20"/>
      <c r="F324" s="20"/>
      <c r="G324" s="20"/>
      <c r="H324" s="20"/>
      <c r="I324" s="21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2:25" x14ac:dyDescent="0.2">
      <c r="B325" s="21"/>
      <c r="C325" s="21"/>
      <c r="D325" s="21"/>
      <c r="E325" s="20"/>
      <c r="F325" s="20"/>
      <c r="G325" s="20"/>
      <c r="H325" s="20"/>
      <c r="I325" s="21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2:25" x14ac:dyDescent="0.2">
      <c r="B326" s="21"/>
      <c r="C326" s="21"/>
      <c r="D326" s="21"/>
      <c r="E326" s="20"/>
      <c r="F326" s="20"/>
      <c r="G326" s="20"/>
      <c r="H326" s="20"/>
      <c r="I326" s="21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2:25" x14ac:dyDescent="0.2">
      <c r="B327" s="21"/>
      <c r="C327" s="21"/>
      <c r="D327" s="21"/>
      <c r="E327" s="20"/>
      <c r="F327" s="20"/>
      <c r="G327" s="20"/>
      <c r="H327" s="20"/>
      <c r="I327" s="21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2:25" x14ac:dyDescent="0.2">
      <c r="B328" s="21"/>
      <c r="C328" s="21"/>
      <c r="D328" s="21"/>
      <c r="E328" s="20"/>
      <c r="F328" s="20"/>
      <c r="G328" s="20"/>
      <c r="H328" s="20"/>
      <c r="I328" s="21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2:25" x14ac:dyDescent="0.2">
      <c r="B329" s="21"/>
      <c r="C329" s="21"/>
      <c r="D329" s="21"/>
      <c r="E329" s="20"/>
      <c r="F329" s="20"/>
      <c r="G329" s="20"/>
      <c r="H329" s="20"/>
      <c r="I329" s="21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2:25" x14ac:dyDescent="0.2">
      <c r="B330" s="21"/>
      <c r="C330" s="21"/>
      <c r="D330" s="21"/>
      <c r="E330" s="20"/>
      <c r="F330" s="20"/>
      <c r="G330" s="20"/>
      <c r="H330" s="20"/>
      <c r="I330" s="21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2:25" x14ac:dyDescent="0.2">
      <c r="B331" s="21"/>
      <c r="C331" s="21"/>
      <c r="D331" s="21"/>
      <c r="E331" s="20"/>
      <c r="F331" s="20"/>
      <c r="G331" s="20"/>
      <c r="H331" s="20"/>
      <c r="I331" s="21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2:25" x14ac:dyDescent="0.2">
      <c r="B332" s="21"/>
      <c r="C332" s="21"/>
      <c r="D332" s="21"/>
      <c r="E332" s="20"/>
      <c r="F332" s="20"/>
      <c r="G332" s="20"/>
      <c r="H332" s="20"/>
      <c r="I332" s="21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2:25" x14ac:dyDescent="0.2">
      <c r="B333" s="21"/>
      <c r="C333" s="21"/>
      <c r="D333" s="21"/>
      <c r="E333" s="20"/>
      <c r="F333" s="20"/>
      <c r="G333" s="20"/>
      <c r="H333" s="20"/>
      <c r="I333" s="21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2:25" x14ac:dyDescent="0.2">
      <c r="B334" s="21"/>
      <c r="C334" s="21"/>
      <c r="D334" s="21"/>
      <c r="E334" s="20"/>
      <c r="F334" s="20"/>
      <c r="G334" s="20"/>
      <c r="H334" s="20"/>
      <c r="I334" s="21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2:25" x14ac:dyDescent="0.2">
      <c r="B335" s="21"/>
      <c r="C335" s="21"/>
      <c r="D335" s="21"/>
      <c r="E335" s="20"/>
      <c r="F335" s="20"/>
      <c r="G335" s="20"/>
      <c r="H335" s="20"/>
      <c r="I335" s="21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2:25" x14ac:dyDescent="0.2">
      <c r="B336" s="21"/>
      <c r="C336" s="21"/>
      <c r="D336" s="21"/>
      <c r="E336" s="20"/>
      <c r="F336" s="20"/>
      <c r="G336" s="20"/>
      <c r="H336" s="20"/>
      <c r="I336" s="21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2:25" x14ac:dyDescent="0.2">
      <c r="B337" s="21"/>
      <c r="C337" s="21"/>
      <c r="D337" s="21"/>
      <c r="E337" s="20"/>
      <c r="F337" s="20"/>
      <c r="G337" s="20"/>
      <c r="H337" s="20"/>
      <c r="I337" s="21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2:25" x14ac:dyDescent="0.2">
      <c r="B338" s="21"/>
      <c r="C338" s="21"/>
      <c r="D338" s="21"/>
      <c r="E338" s="20"/>
      <c r="F338" s="20"/>
      <c r="G338" s="20"/>
      <c r="H338" s="20"/>
      <c r="I338" s="21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2:25" x14ac:dyDescent="0.2">
      <c r="B339" s="21"/>
      <c r="C339" s="21"/>
      <c r="D339" s="21"/>
      <c r="E339" s="20"/>
      <c r="F339" s="20"/>
      <c r="G339" s="20"/>
      <c r="H339" s="20"/>
      <c r="I339" s="21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2:25" x14ac:dyDescent="0.2">
      <c r="B340" s="21"/>
      <c r="C340" s="21"/>
      <c r="D340" s="21"/>
      <c r="E340" s="20"/>
      <c r="F340" s="20"/>
      <c r="G340" s="20"/>
      <c r="H340" s="20"/>
      <c r="I340" s="21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2:25" x14ac:dyDescent="0.2">
      <c r="B341" s="21"/>
      <c r="C341" s="21"/>
      <c r="D341" s="21"/>
      <c r="E341" s="20"/>
      <c r="F341" s="20"/>
      <c r="G341" s="20"/>
      <c r="H341" s="20"/>
      <c r="I341" s="21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2:25" x14ac:dyDescent="0.2">
      <c r="B342" s="21"/>
      <c r="C342" s="21"/>
      <c r="D342" s="21"/>
      <c r="E342" s="20"/>
      <c r="F342" s="20"/>
      <c r="G342" s="20"/>
      <c r="H342" s="20"/>
      <c r="I342" s="21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2:25" x14ac:dyDescent="0.2">
      <c r="B343" s="21"/>
      <c r="C343" s="21"/>
      <c r="D343" s="21"/>
      <c r="E343" s="20"/>
      <c r="F343" s="20"/>
      <c r="G343" s="20"/>
      <c r="H343" s="20"/>
      <c r="I343" s="21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2:25" x14ac:dyDescent="0.2">
      <c r="B344" s="21"/>
      <c r="C344" s="21"/>
      <c r="D344" s="21"/>
      <c r="E344" s="20"/>
      <c r="F344" s="20"/>
      <c r="G344" s="20"/>
      <c r="H344" s="20"/>
      <c r="I344" s="21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2:25" x14ac:dyDescent="0.2">
      <c r="B345" s="21"/>
      <c r="C345" s="21"/>
      <c r="D345" s="21"/>
      <c r="E345" s="20"/>
      <c r="F345" s="20"/>
      <c r="G345" s="20"/>
      <c r="H345" s="20"/>
      <c r="I345" s="21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2:25" x14ac:dyDescent="0.2">
      <c r="B346" s="21"/>
      <c r="C346" s="21"/>
      <c r="D346" s="21"/>
      <c r="E346" s="20"/>
      <c r="F346" s="20"/>
      <c r="G346" s="20"/>
      <c r="H346" s="20"/>
      <c r="I346" s="21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2:25" x14ac:dyDescent="0.2">
      <c r="B347" s="21"/>
      <c r="C347" s="21"/>
      <c r="D347" s="21"/>
      <c r="E347" s="20"/>
      <c r="F347" s="20"/>
      <c r="G347" s="20"/>
      <c r="H347" s="20"/>
      <c r="I347" s="21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2:25" x14ac:dyDescent="0.2">
      <c r="B348" s="21"/>
      <c r="C348" s="21"/>
      <c r="D348" s="21"/>
      <c r="E348" s="20"/>
      <c r="F348" s="20"/>
      <c r="G348" s="20"/>
      <c r="H348" s="20"/>
      <c r="I348" s="21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2:25" x14ac:dyDescent="0.2">
      <c r="B349" s="21"/>
      <c r="C349" s="21"/>
      <c r="D349" s="21"/>
      <c r="E349" s="20"/>
      <c r="F349" s="20"/>
      <c r="G349" s="20"/>
      <c r="H349" s="20"/>
      <c r="I349" s="21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2:25" x14ac:dyDescent="0.2">
      <c r="B350" s="21"/>
      <c r="C350" s="21"/>
      <c r="D350" s="21"/>
      <c r="E350" s="20"/>
      <c r="F350" s="20"/>
      <c r="G350" s="20"/>
      <c r="H350" s="20"/>
      <c r="I350" s="21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2:25" x14ac:dyDescent="0.2">
      <c r="B351" s="21"/>
      <c r="C351" s="21"/>
      <c r="D351" s="21"/>
      <c r="E351" s="20"/>
      <c r="F351" s="20"/>
      <c r="G351" s="20"/>
      <c r="H351" s="20"/>
      <c r="I351" s="21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2:25" x14ac:dyDescent="0.2">
      <c r="B352" s="21"/>
      <c r="C352" s="21"/>
      <c r="D352" s="21"/>
      <c r="E352" s="20"/>
      <c r="F352" s="20"/>
      <c r="G352" s="20"/>
      <c r="H352" s="20"/>
      <c r="I352" s="21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2:25" x14ac:dyDescent="0.2">
      <c r="B353" s="21"/>
      <c r="C353" s="21"/>
      <c r="D353" s="21"/>
      <c r="E353" s="20"/>
      <c r="F353" s="20"/>
      <c r="G353" s="20"/>
      <c r="H353" s="20"/>
      <c r="I353" s="21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2:25" x14ac:dyDescent="0.2">
      <c r="B354" s="21"/>
      <c r="C354" s="21"/>
      <c r="D354" s="21"/>
      <c r="E354" s="20"/>
      <c r="F354" s="20"/>
      <c r="G354" s="20"/>
      <c r="H354" s="20"/>
      <c r="I354" s="21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2:25" x14ac:dyDescent="0.2">
      <c r="B355" s="21"/>
      <c r="C355" s="21"/>
      <c r="D355" s="21"/>
      <c r="E355" s="20"/>
      <c r="F355" s="20"/>
      <c r="G355" s="20"/>
      <c r="H355" s="20"/>
      <c r="I355" s="21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2:25" x14ac:dyDescent="0.2">
      <c r="B356" s="21"/>
      <c r="C356" s="21"/>
      <c r="D356" s="21"/>
      <c r="E356" s="20"/>
      <c r="F356" s="20"/>
      <c r="G356" s="20"/>
      <c r="H356" s="20"/>
      <c r="I356" s="21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2:25" x14ac:dyDescent="0.2">
      <c r="B357" s="21"/>
      <c r="C357" s="21"/>
      <c r="D357" s="21"/>
      <c r="E357" s="20"/>
      <c r="F357" s="20"/>
      <c r="G357" s="20"/>
      <c r="H357" s="20"/>
      <c r="I357" s="21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2:25" x14ac:dyDescent="0.2">
      <c r="B358" s="21"/>
      <c r="C358" s="21"/>
      <c r="D358" s="21"/>
      <c r="E358" s="20"/>
      <c r="F358" s="20"/>
      <c r="G358" s="20"/>
      <c r="H358" s="20"/>
      <c r="I358" s="21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2:25" x14ac:dyDescent="0.2">
      <c r="B359" s="21"/>
      <c r="C359" s="21"/>
      <c r="D359" s="21"/>
      <c r="E359" s="20"/>
      <c r="F359" s="20"/>
      <c r="G359" s="20"/>
      <c r="H359" s="20"/>
      <c r="I359" s="2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2:25" x14ac:dyDescent="0.2">
      <c r="B360" s="21"/>
      <c r="C360" s="21"/>
      <c r="D360" s="21"/>
      <c r="E360" s="20"/>
      <c r="F360" s="20"/>
      <c r="G360" s="20"/>
      <c r="H360" s="20"/>
      <c r="I360" s="2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2:25" x14ac:dyDescent="0.2">
      <c r="B361" s="21"/>
      <c r="C361" s="21"/>
      <c r="D361" s="21"/>
      <c r="E361" s="20"/>
      <c r="F361" s="20"/>
      <c r="G361" s="20"/>
      <c r="H361" s="20"/>
      <c r="I361" s="21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2:25" x14ac:dyDescent="0.2">
      <c r="B362" s="21"/>
      <c r="C362" s="21"/>
      <c r="D362" s="21"/>
      <c r="E362" s="20"/>
      <c r="F362" s="20"/>
      <c r="G362" s="20"/>
      <c r="H362" s="20"/>
      <c r="I362" s="21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2:25" x14ac:dyDescent="0.2">
      <c r="B363" s="21"/>
      <c r="C363" s="21"/>
      <c r="D363" s="21"/>
      <c r="E363" s="20"/>
      <c r="F363" s="20"/>
      <c r="G363" s="20"/>
      <c r="H363" s="20"/>
      <c r="I363" s="21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2:25" x14ac:dyDescent="0.2">
      <c r="B364" s="21"/>
      <c r="C364" s="21"/>
      <c r="D364" s="21"/>
      <c r="E364" s="20"/>
      <c r="F364" s="20"/>
      <c r="G364" s="20"/>
      <c r="H364" s="20"/>
      <c r="I364" s="21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2:25" x14ac:dyDescent="0.2">
      <c r="B365" s="21"/>
      <c r="C365" s="21"/>
      <c r="D365" s="21"/>
      <c r="E365" s="20"/>
      <c r="F365" s="20"/>
      <c r="G365" s="20"/>
      <c r="H365" s="20"/>
      <c r="I365" s="21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2:25" x14ac:dyDescent="0.2">
      <c r="B366" s="21"/>
      <c r="C366" s="21"/>
      <c r="D366" s="21"/>
      <c r="E366" s="20"/>
      <c r="F366" s="20"/>
      <c r="G366" s="20"/>
      <c r="H366" s="20"/>
      <c r="I366" s="21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2:25" x14ac:dyDescent="0.2">
      <c r="B367" s="21"/>
      <c r="C367" s="21"/>
      <c r="D367" s="21"/>
      <c r="E367" s="20"/>
      <c r="F367" s="20"/>
      <c r="G367" s="20"/>
      <c r="H367" s="20"/>
      <c r="I367" s="21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2:25" x14ac:dyDescent="0.2">
      <c r="B368" s="21"/>
      <c r="C368" s="21"/>
      <c r="D368" s="21"/>
      <c r="E368" s="20"/>
      <c r="F368" s="20"/>
      <c r="G368" s="20"/>
      <c r="H368" s="20"/>
      <c r="I368" s="21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2:25" x14ac:dyDescent="0.2">
      <c r="B369" s="21"/>
      <c r="C369" s="21"/>
      <c r="D369" s="21"/>
      <c r="E369" s="20"/>
      <c r="F369" s="20"/>
      <c r="G369" s="20"/>
      <c r="H369" s="20"/>
      <c r="I369" s="21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2:25" x14ac:dyDescent="0.2">
      <c r="B370" s="21"/>
      <c r="C370" s="21"/>
      <c r="D370" s="21"/>
      <c r="E370" s="20"/>
      <c r="F370" s="20"/>
      <c r="G370" s="20"/>
      <c r="H370" s="20"/>
      <c r="I370" s="21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2:25" x14ac:dyDescent="0.2">
      <c r="B371" s="21"/>
      <c r="C371" s="21"/>
      <c r="D371" s="21"/>
      <c r="E371" s="20"/>
      <c r="F371" s="20"/>
      <c r="G371" s="20"/>
      <c r="H371" s="20"/>
      <c r="I371" s="21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2:25" x14ac:dyDescent="0.2">
      <c r="B372" s="21"/>
      <c r="C372" s="21"/>
      <c r="D372" s="21"/>
      <c r="E372" s="20"/>
      <c r="F372" s="20"/>
      <c r="G372" s="20"/>
      <c r="H372" s="20"/>
      <c r="I372" s="21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2:25" x14ac:dyDescent="0.2">
      <c r="B373" s="21"/>
      <c r="C373" s="21"/>
      <c r="D373" s="21"/>
      <c r="E373" s="20"/>
      <c r="F373" s="20"/>
      <c r="G373" s="20"/>
      <c r="H373" s="20"/>
      <c r="I373" s="21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2:25" x14ac:dyDescent="0.2">
      <c r="B374" s="21"/>
      <c r="C374" s="21"/>
      <c r="D374" s="21"/>
      <c r="E374" s="20"/>
      <c r="F374" s="20"/>
      <c r="G374" s="20"/>
      <c r="H374" s="20"/>
      <c r="I374" s="21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2:25" x14ac:dyDescent="0.2">
      <c r="B375" s="21"/>
      <c r="C375" s="21"/>
      <c r="D375" s="21"/>
      <c r="E375" s="20"/>
      <c r="F375" s="20"/>
      <c r="G375" s="20"/>
      <c r="H375" s="20"/>
      <c r="I375" s="21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2:25" x14ac:dyDescent="0.2">
      <c r="B376" s="21"/>
      <c r="C376" s="21"/>
      <c r="D376" s="21"/>
      <c r="E376" s="20"/>
      <c r="F376" s="20"/>
      <c r="G376" s="20"/>
      <c r="H376" s="20"/>
      <c r="I376" s="21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2:25" x14ac:dyDescent="0.2">
      <c r="B377" s="21"/>
      <c r="C377" s="21"/>
      <c r="D377" s="21"/>
      <c r="E377" s="20"/>
      <c r="F377" s="20"/>
      <c r="G377" s="20"/>
      <c r="H377" s="20"/>
      <c r="I377" s="21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2:25" x14ac:dyDescent="0.2">
      <c r="B378" s="21"/>
      <c r="C378" s="21"/>
      <c r="D378" s="21"/>
      <c r="E378" s="20"/>
      <c r="F378" s="20"/>
      <c r="G378" s="20"/>
      <c r="H378" s="20"/>
      <c r="I378" s="21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2:25" x14ac:dyDescent="0.2">
      <c r="B379" s="21"/>
      <c r="C379" s="21"/>
      <c r="D379" s="21"/>
      <c r="E379" s="20"/>
      <c r="F379" s="20"/>
      <c r="G379" s="20"/>
      <c r="H379" s="20"/>
      <c r="I379" s="21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2:25" x14ac:dyDescent="0.2">
      <c r="B380" s="21"/>
      <c r="C380" s="21"/>
      <c r="D380" s="21"/>
      <c r="E380" s="20"/>
      <c r="F380" s="20"/>
      <c r="G380" s="20"/>
      <c r="H380" s="20"/>
      <c r="I380" s="21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2:25" x14ac:dyDescent="0.2">
      <c r="B381" s="21"/>
      <c r="C381" s="21"/>
      <c r="D381" s="21"/>
      <c r="E381" s="20"/>
      <c r="F381" s="20"/>
      <c r="G381" s="20"/>
      <c r="H381" s="20"/>
      <c r="I381" s="21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2:25" x14ac:dyDescent="0.2">
      <c r="B382" s="21"/>
      <c r="C382" s="21"/>
      <c r="D382" s="21"/>
      <c r="E382" s="20"/>
      <c r="F382" s="20"/>
      <c r="G382" s="20"/>
      <c r="H382" s="20"/>
      <c r="I382" s="21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2:25" x14ac:dyDescent="0.2">
      <c r="B383" s="21"/>
      <c r="C383" s="21"/>
      <c r="D383" s="21"/>
      <c r="E383" s="20"/>
      <c r="F383" s="20"/>
      <c r="G383" s="20"/>
      <c r="H383" s="20"/>
      <c r="I383" s="21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2:25" x14ac:dyDescent="0.2">
      <c r="B384" s="21"/>
      <c r="C384" s="21"/>
      <c r="D384" s="21"/>
      <c r="E384" s="20"/>
      <c r="F384" s="20"/>
      <c r="G384" s="20"/>
      <c r="H384" s="20"/>
      <c r="I384" s="21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2:25" x14ac:dyDescent="0.2">
      <c r="B385" s="21"/>
      <c r="C385" s="21"/>
      <c r="D385" s="21"/>
      <c r="E385" s="20"/>
      <c r="F385" s="20"/>
      <c r="G385" s="20"/>
      <c r="H385" s="20"/>
      <c r="I385" s="21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2:25" x14ac:dyDescent="0.2">
      <c r="B386" s="21"/>
      <c r="C386" s="21"/>
      <c r="D386" s="21"/>
      <c r="E386" s="20"/>
      <c r="F386" s="20"/>
      <c r="G386" s="20"/>
      <c r="H386" s="20"/>
      <c r="I386" s="21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2:25" x14ac:dyDescent="0.2">
      <c r="B387" s="21"/>
      <c r="C387" s="21"/>
      <c r="D387" s="21"/>
      <c r="E387" s="20"/>
      <c r="F387" s="20"/>
      <c r="G387" s="20"/>
      <c r="H387" s="20"/>
      <c r="I387" s="21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2:25" x14ac:dyDescent="0.2">
      <c r="B388" s="21"/>
      <c r="C388" s="21"/>
      <c r="D388" s="21"/>
      <c r="E388" s="20"/>
      <c r="F388" s="20"/>
      <c r="G388" s="20"/>
      <c r="H388" s="20"/>
      <c r="I388" s="21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2:25" x14ac:dyDescent="0.2">
      <c r="B389" s="21"/>
      <c r="C389" s="21"/>
      <c r="D389" s="21"/>
      <c r="E389" s="20"/>
      <c r="F389" s="20"/>
      <c r="G389" s="20"/>
      <c r="H389" s="20"/>
      <c r="I389" s="21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2:25" x14ac:dyDescent="0.2">
      <c r="B390" s="21"/>
      <c r="C390" s="21"/>
      <c r="D390" s="21"/>
      <c r="E390" s="20"/>
      <c r="F390" s="20"/>
      <c r="G390" s="20"/>
      <c r="H390" s="20"/>
      <c r="I390" s="21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2:25" x14ac:dyDescent="0.2">
      <c r="B391" s="21"/>
      <c r="C391" s="21"/>
      <c r="D391" s="21"/>
      <c r="E391" s="20"/>
      <c r="F391" s="20"/>
      <c r="G391" s="20"/>
      <c r="H391" s="20"/>
      <c r="I391" s="21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2:25" x14ac:dyDescent="0.2">
      <c r="B392" s="21"/>
      <c r="C392" s="21"/>
      <c r="D392" s="21"/>
      <c r="E392" s="20"/>
      <c r="F392" s="20"/>
      <c r="G392" s="20"/>
      <c r="H392" s="20"/>
      <c r="I392" s="21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2:25" x14ac:dyDescent="0.2">
      <c r="B393" s="21"/>
      <c r="C393" s="21"/>
      <c r="D393" s="21"/>
      <c r="E393" s="20"/>
      <c r="F393" s="20"/>
      <c r="G393" s="20"/>
      <c r="H393" s="20"/>
      <c r="I393" s="21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2:25" x14ac:dyDescent="0.2">
      <c r="B394" s="21"/>
      <c r="C394" s="21"/>
      <c r="D394" s="21"/>
      <c r="E394" s="20"/>
      <c r="F394" s="20"/>
      <c r="G394" s="20"/>
      <c r="H394" s="20"/>
      <c r="I394" s="21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2:25" x14ac:dyDescent="0.2">
      <c r="B395" s="21"/>
      <c r="C395" s="21"/>
      <c r="D395" s="21"/>
      <c r="E395" s="20"/>
      <c r="F395" s="20"/>
      <c r="G395" s="20"/>
      <c r="H395" s="20"/>
      <c r="I395" s="21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2:25" x14ac:dyDescent="0.2">
      <c r="B396" s="21"/>
      <c r="C396" s="21"/>
      <c r="D396" s="21"/>
      <c r="E396" s="20"/>
      <c r="F396" s="20"/>
      <c r="G396" s="20"/>
      <c r="H396" s="20"/>
      <c r="I396" s="21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2:25" x14ac:dyDescent="0.2">
      <c r="B397" s="21"/>
      <c r="C397" s="21"/>
      <c r="D397" s="21"/>
      <c r="E397" s="20"/>
      <c r="F397" s="20"/>
      <c r="G397" s="20"/>
      <c r="H397" s="20"/>
      <c r="I397" s="21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2:25" x14ac:dyDescent="0.2">
      <c r="B398" s="21"/>
      <c r="C398" s="21"/>
      <c r="D398" s="21"/>
      <c r="E398" s="20"/>
      <c r="F398" s="20"/>
      <c r="G398" s="20"/>
      <c r="H398" s="20"/>
      <c r="I398" s="21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2:25" x14ac:dyDescent="0.2">
      <c r="B399" s="21"/>
      <c r="C399" s="21"/>
      <c r="D399" s="21"/>
      <c r="E399" s="20"/>
      <c r="F399" s="20"/>
      <c r="G399" s="20"/>
      <c r="H399" s="20"/>
      <c r="I399" s="21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2:25" x14ac:dyDescent="0.2">
      <c r="B400" s="21"/>
      <c r="C400" s="21"/>
      <c r="D400" s="21"/>
      <c r="E400" s="20"/>
      <c r="F400" s="20"/>
      <c r="G400" s="20"/>
      <c r="H400" s="20"/>
      <c r="I400" s="21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2:25" x14ac:dyDescent="0.2">
      <c r="B401" s="21"/>
      <c r="C401" s="21"/>
      <c r="D401" s="21"/>
      <c r="E401" s="20"/>
      <c r="F401" s="20"/>
      <c r="G401" s="20"/>
      <c r="H401" s="20"/>
      <c r="I401" s="21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2:25" x14ac:dyDescent="0.2">
      <c r="B402" s="21"/>
      <c r="C402" s="21"/>
      <c r="D402" s="21"/>
      <c r="E402" s="20"/>
      <c r="F402" s="20"/>
      <c r="G402" s="20"/>
      <c r="H402" s="20"/>
      <c r="I402" s="21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2:25" x14ac:dyDescent="0.2">
      <c r="B403" s="21"/>
      <c r="C403" s="21"/>
      <c r="D403" s="21"/>
      <c r="E403" s="20"/>
      <c r="F403" s="20"/>
      <c r="G403" s="20"/>
      <c r="H403" s="20"/>
      <c r="I403" s="21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2:25" x14ac:dyDescent="0.2">
      <c r="B404" s="21"/>
      <c r="C404" s="21"/>
      <c r="D404" s="21"/>
      <c r="E404" s="20"/>
      <c r="F404" s="20"/>
      <c r="G404" s="20"/>
      <c r="H404" s="20"/>
      <c r="I404" s="21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2:25" x14ac:dyDescent="0.2">
      <c r="B405" s="21"/>
      <c r="C405" s="21"/>
      <c r="D405" s="21"/>
      <c r="E405" s="20"/>
      <c r="F405" s="20"/>
      <c r="G405" s="20"/>
      <c r="H405" s="20"/>
      <c r="I405" s="21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2:25" x14ac:dyDescent="0.2">
      <c r="B406" s="21"/>
      <c r="C406" s="21"/>
      <c r="D406" s="21"/>
      <c r="E406" s="20"/>
      <c r="F406" s="20"/>
      <c r="G406" s="20"/>
      <c r="H406" s="20"/>
      <c r="I406" s="21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2:25" x14ac:dyDescent="0.2">
      <c r="B407" s="21"/>
      <c r="C407" s="21"/>
      <c r="D407" s="21"/>
      <c r="E407" s="20"/>
      <c r="F407" s="20"/>
      <c r="G407" s="20"/>
      <c r="H407" s="20"/>
      <c r="I407" s="21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2:25" x14ac:dyDescent="0.2">
      <c r="B408" s="21"/>
      <c r="C408" s="21"/>
      <c r="D408" s="21"/>
      <c r="E408" s="20"/>
      <c r="F408" s="20"/>
      <c r="G408" s="20"/>
      <c r="H408" s="20"/>
      <c r="I408" s="21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2:25" x14ac:dyDescent="0.2">
      <c r="B409" s="21"/>
      <c r="C409" s="21"/>
      <c r="D409" s="21"/>
      <c r="E409" s="20"/>
      <c r="F409" s="20"/>
      <c r="G409" s="20"/>
      <c r="H409" s="20"/>
      <c r="I409" s="21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2:25" x14ac:dyDescent="0.2">
      <c r="B410" s="21"/>
      <c r="C410" s="21"/>
      <c r="D410" s="21"/>
      <c r="E410" s="20"/>
      <c r="F410" s="20"/>
      <c r="G410" s="20"/>
      <c r="H410" s="20"/>
      <c r="I410" s="21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2:25" x14ac:dyDescent="0.2">
      <c r="B411" s="21"/>
      <c r="C411" s="21"/>
      <c r="D411" s="21"/>
      <c r="E411" s="20"/>
      <c r="F411" s="20"/>
      <c r="G411" s="20"/>
      <c r="H411" s="20"/>
      <c r="I411" s="21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2:25" x14ac:dyDescent="0.2">
      <c r="B412" s="21"/>
      <c r="C412" s="21"/>
      <c r="D412" s="21"/>
      <c r="E412" s="20"/>
      <c r="F412" s="20"/>
      <c r="G412" s="20"/>
      <c r="H412" s="20"/>
      <c r="I412" s="21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2:25" x14ac:dyDescent="0.2">
      <c r="B413" s="21"/>
      <c r="C413" s="21"/>
      <c r="D413" s="21"/>
      <c r="E413" s="20"/>
      <c r="F413" s="20"/>
      <c r="G413" s="20"/>
      <c r="H413" s="20"/>
      <c r="I413" s="21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2:25" x14ac:dyDescent="0.2">
      <c r="B414" s="21"/>
      <c r="C414" s="21"/>
      <c r="D414" s="21"/>
      <c r="E414" s="20"/>
      <c r="F414" s="20"/>
      <c r="G414" s="20"/>
      <c r="H414" s="20"/>
      <c r="I414" s="21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2:25" x14ac:dyDescent="0.2">
      <c r="B415" s="21"/>
      <c r="C415" s="21"/>
      <c r="D415" s="21"/>
      <c r="E415" s="20"/>
      <c r="F415" s="20"/>
      <c r="G415" s="20"/>
      <c r="H415" s="20"/>
      <c r="I415" s="21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2:25" x14ac:dyDescent="0.2">
      <c r="B416" s="21"/>
      <c r="C416" s="21"/>
      <c r="D416" s="21"/>
      <c r="E416" s="20"/>
      <c r="F416" s="20"/>
      <c r="G416" s="20"/>
      <c r="H416" s="20"/>
      <c r="I416" s="21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2:25" x14ac:dyDescent="0.2">
      <c r="B417" s="21"/>
      <c r="C417" s="21"/>
      <c r="D417" s="21"/>
      <c r="E417" s="20"/>
      <c r="F417" s="20"/>
      <c r="G417" s="20"/>
      <c r="H417" s="20"/>
      <c r="I417" s="21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2:25" x14ac:dyDescent="0.2">
      <c r="B418" s="21"/>
      <c r="C418" s="21"/>
      <c r="D418" s="21"/>
      <c r="E418" s="20"/>
      <c r="F418" s="20"/>
      <c r="G418" s="20"/>
      <c r="H418" s="20"/>
      <c r="I418" s="21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2:25" x14ac:dyDescent="0.2">
      <c r="B419" s="21"/>
      <c r="C419" s="21"/>
      <c r="D419" s="21"/>
      <c r="E419" s="20"/>
      <c r="F419" s="20"/>
      <c r="G419" s="20"/>
      <c r="H419" s="20"/>
      <c r="I419" s="21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2:25" x14ac:dyDescent="0.2">
      <c r="B420" s="21"/>
      <c r="C420" s="21"/>
      <c r="D420" s="21"/>
      <c r="E420" s="20"/>
      <c r="F420" s="20"/>
      <c r="G420" s="20"/>
      <c r="H420" s="20"/>
      <c r="I420" s="21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2:25" x14ac:dyDescent="0.2">
      <c r="B421" s="21"/>
      <c r="C421" s="21"/>
      <c r="D421" s="21"/>
      <c r="E421" s="20"/>
      <c r="F421" s="20"/>
      <c r="G421" s="20"/>
      <c r="H421" s="20"/>
      <c r="I421" s="21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2:25" x14ac:dyDescent="0.2">
      <c r="B422" s="21"/>
      <c r="C422" s="21"/>
      <c r="D422" s="21"/>
      <c r="E422" s="20"/>
      <c r="F422" s="20"/>
      <c r="G422" s="20"/>
      <c r="H422" s="20"/>
      <c r="I422" s="21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2:25" x14ac:dyDescent="0.2">
      <c r="B423" s="21"/>
      <c r="C423" s="21"/>
      <c r="D423" s="21"/>
      <c r="E423" s="20"/>
      <c r="F423" s="20"/>
      <c r="G423" s="20"/>
      <c r="H423" s="20"/>
      <c r="I423" s="21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2:25" x14ac:dyDescent="0.2">
      <c r="B424" s="21"/>
      <c r="C424" s="21"/>
      <c r="D424" s="21"/>
      <c r="E424" s="20"/>
      <c r="F424" s="20"/>
      <c r="G424" s="20"/>
      <c r="H424" s="20"/>
      <c r="I424" s="21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2:25" x14ac:dyDescent="0.2">
      <c r="B425" s="21"/>
      <c r="C425" s="21"/>
      <c r="D425" s="21"/>
      <c r="E425" s="20"/>
      <c r="F425" s="20"/>
      <c r="G425" s="20"/>
      <c r="H425" s="20"/>
      <c r="I425" s="21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2:25" x14ac:dyDescent="0.2">
      <c r="B426" s="21"/>
      <c r="C426" s="21"/>
      <c r="D426" s="21"/>
      <c r="E426" s="20"/>
      <c r="F426" s="20"/>
      <c r="G426" s="20"/>
      <c r="H426" s="20"/>
      <c r="I426" s="21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2:25" x14ac:dyDescent="0.2">
      <c r="B427" s="21"/>
      <c r="C427" s="21"/>
      <c r="D427" s="21"/>
      <c r="E427" s="20"/>
      <c r="F427" s="20"/>
      <c r="G427" s="20"/>
      <c r="H427" s="20"/>
      <c r="I427" s="21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2:25" x14ac:dyDescent="0.2">
      <c r="B428" s="21"/>
      <c r="C428" s="21"/>
      <c r="D428" s="21"/>
      <c r="E428" s="20"/>
      <c r="F428" s="20"/>
      <c r="G428" s="20"/>
      <c r="H428" s="20"/>
      <c r="I428" s="21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2:25" x14ac:dyDescent="0.2">
      <c r="B429" s="21"/>
      <c r="C429" s="21"/>
      <c r="D429" s="21"/>
      <c r="E429" s="20"/>
      <c r="F429" s="20"/>
      <c r="G429" s="20"/>
      <c r="H429" s="20"/>
      <c r="I429" s="21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2:25" x14ac:dyDescent="0.2">
      <c r="B430" s="21"/>
      <c r="C430" s="21"/>
      <c r="D430" s="21"/>
      <c r="E430" s="20"/>
      <c r="F430" s="20"/>
      <c r="G430" s="20"/>
      <c r="H430" s="20"/>
      <c r="I430" s="21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2:25" x14ac:dyDescent="0.2">
      <c r="B431" s="21"/>
      <c r="C431" s="21"/>
      <c r="D431" s="21"/>
      <c r="E431" s="20"/>
      <c r="F431" s="20"/>
      <c r="G431" s="20"/>
      <c r="H431" s="20"/>
      <c r="I431" s="21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2:25" x14ac:dyDescent="0.2">
      <c r="B432" s="21"/>
      <c r="C432" s="21"/>
      <c r="D432" s="21"/>
      <c r="E432" s="20"/>
      <c r="F432" s="20"/>
      <c r="G432" s="20"/>
      <c r="H432" s="20"/>
      <c r="I432" s="21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2:25" x14ac:dyDescent="0.2">
      <c r="B433" s="21"/>
      <c r="C433" s="21"/>
      <c r="D433" s="21"/>
      <c r="E433" s="20"/>
      <c r="F433" s="20"/>
      <c r="G433" s="20"/>
      <c r="H433" s="20"/>
      <c r="I433" s="21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2:25" x14ac:dyDescent="0.2">
      <c r="B434" s="21"/>
      <c r="C434" s="21"/>
      <c r="D434" s="21"/>
      <c r="E434" s="20"/>
      <c r="F434" s="20"/>
      <c r="G434" s="20"/>
      <c r="H434" s="20"/>
      <c r="I434" s="21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2:25" x14ac:dyDescent="0.2">
      <c r="B435" s="21"/>
      <c r="C435" s="21"/>
      <c r="D435" s="21"/>
      <c r="E435" s="20"/>
      <c r="F435" s="20"/>
      <c r="G435" s="20"/>
      <c r="H435" s="20"/>
      <c r="I435" s="21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2:25" x14ac:dyDescent="0.2">
      <c r="B436" s="21"/>
      <c r="C436" s="21"/>
      <c r="D436" s="21"/>
      <c r="E436" s="20"/>
      <c r="F436" s="20"/>
      <c r="G436" s="20"/>
      <c r="H436" s="20"/>
      <c r="I436" s="21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2:25" x14ac:dyDescent="0.2">
      <c r="B437" s="21"/>
      <c r="C437" s="21"/>
      <c r="D437" s="21"/>
      <c r="E437" s="20"/>
      <c r="F437" s="20"/>
      <c r="G437" s="20"/>
      <c r="H437" s="20"/>
      <c r="I437" s="21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2:25" x14ac:dyDescent="0.2">
      <c r="B438" s="21"/>
      <c r="C438" s="21"/>
      <c r="D438" s="21"/>
      <c r="E438" s="20"/>
      <c r="F438" s="20"/>
      <c r="G438" s="20"/>
      <c r="H438" s="20"/>
      <c r="I438" s="21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2:25" x14ac:dyDescent="0.2">
      <c r="B439" s="21"/>
      <c r="C439" s="21"/>
      <c r="D439" s="21"/>
      <c r="E439" s="20"/>
      <c r="F439" s="20"/>
      <c r="G439" s="20"/>
      <c r="H439" s="20"/>
      <c r="I439" s="21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2:25" x14ac:dyDescent="0.2">
      <c r="B440" s="21"/>
      <c r="C440" s="21"/>
      <c r="D440" s="21"/>
      <c r="E440" s="20"/>
      <c r="F440" s="20"/>
      <c r="G440" s="20"/>
      <c r="H440" s="20"/>
      <c r="I440" s="21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2:25" x14ac:dyDescent="0.2">
      <c r="B441" s="21"/>
      <c r="C441" s="21"/>
      <c r="D441" s="21"/>
      <c r="E441" s="20"/>
      <c r="F441" s="20"/>
      <c r="G441" s="20"/>
      <c r="H441" s="20"/>
      <c r="I441" s="21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2:25" x14ac:dyDescent="0.2">
      <c r="B442" s="21"/>
      <c r="C442" s="21"/>
      <c r="D442" s="21"/>
      <c r="E442" s="20"/>
      <c r="F442" s="20"/>
      <c r="G442" s="20"/>
      <c r="H442" s="20"/>
      <c r="I442" s="21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2:25" x14ac:dyDescent="0.2">
      <c r="B443" s="21"/>
      <c r="C443" s="21"/>
      <c r="D443" s="21"/>
      <c r="E443" s="20"/>
      <c r="F443" s="20"/>
      <c r="G443" s="20"/>
      <c r="H443" s="20"/>
      <c r="I443" s="21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2:25" x14ac:dyDescent="0.2">
      <c r="B444" s="21"/>
      <c r="C444" s="21"/>
      <c r="D444" s="21"/>
      <c r="E444" s="20"/>
      <c r="F444" s="20"/>
      <c r="G444" s="20"/>
      <c r="H444" s="20"/>
      <c r="I444" s="21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2:25" x14ac:dyDescent="0.2">
      <c r="B445" s="21"/>
      <c r="C445" s="21"/>
      <c r="D445" s="21"/>
      <c r="E445" s="20"/>
      <c r="F445" s="20"/>
      <c r="G445" s="20"/>
      <c r="H445" s="20"/>
      <c r="I445" s="21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2:25" x14ac:dyDescent="0.2">
      <c r="B446" s="21"/>
      <c r="C446" s="21"/>
      <c r="D446" s="21"/>
      <c r="E446" s="20"/>
      <c r="F446" s="20"/>
      <c r="G446" s="20"/>
      <c r="H446" s="20"/>
      <c r="I446" s="21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2:25" x14ac:dyDescent="0.2">
      <c r="B447" s="21"/>
      <c r="C447" s="21"/>
      <c r="D447" s="21"/>
      <c r="E447" s="20"/>
      <c r="F447" s="20"/>
      <c r="G447" s="20"/>
      <c r="H447" s="20"/>
      <c r="I447" s="21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2:25" x14ac:dyDescent="0.2">
      <c r="B448" s="21"/>
      <c r="C448" s="21"/>
      <c r="D448" s="21"/>
      <c r="E448" s="20"/>
      <c r="F448" s="20"/>
      <c r="G448" s="20"/>
      <c r="H448" s="20"/>
      <c r="I448" s="21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2:25" x14ac:dyDescent="0.2">
      <c r="B449" s="21"/>
      <c r="C449" s="21"/>
      <c r="D449" s="21"/>
      <c r="E449" s="20"/>
      <c r="F449" s="20"/>
      <c r="G449" s="20"/>
      <c r="H449" s="20"/>
      <c r="I449" s="21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2:25" x14ac:dyDescent="0.2">
      <c r="B450" s="21"/>
      <c r="C450" s="21"/>
      <c r="D450" s="21"/>
      <c r="E450" s="20"/>
      <c r="F450" s="20"/>
      <c r="G450" s="20"/>
      <c r="H450" s="20"/>
      <c r="I450" s="21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2:25" x14ac:dyDescent="0.2">
      <c r="B451" s="21"/>
      <c r="C451" s="21"/>
      <c r="D451" s="21"/>
      <c r="E451" s="20"/>
      <c r="F451" s="20"/>
      <c r="G451" s="20"/>
      <c r="H451" s="20"/>
      <c r="I451" s="21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2:25" x14ac:dyDescent="0.2">
      <c r="B452" s="21"/>
      <c r="C452" s="21"/>
      <c r="D452" s="21"/>
      <c r="E452" s="20"/>
      <c r="F452" s="20"/>
      <c r="G452" s="20"/>
      <c r="H452" s="20"/>
      <c r="I452" s="21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2:25" x14ac:dyDescent="0.2">
      <c r="B453" s="21"/>
      <c r="C453" s="21"/>
      <c r="D453" s="21"/>
      <c r="E453" s="20"/>
      <c r="F453" s="20"/>
      <c r="G453" s="20"/>
      <c r="H453" s="20"/>
      <c r="I453" s="21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2:25" x14ac:dyDescent="0.2">
      <c r="B454" s="21"/>
      <c r="C454" s="21"/>
      <c r="D454" s="21"/>
      <c r="E454" s="20"/>
      <c r="F454" s="20"/>
      <c r="G454" s="20"/>
      <c r="H454" s="20"/>
      <c r="I454" s="21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2:25" x14ac:dyDescent="0.2">
      <c r="B455" s="21"/>
      <c r="C455" s="21"/>
      <c r="D455" s="21"/>
      <c r="E455" s="20"/>
      <c r="F455" s="20"/>
      <c r="G455" s="20"/>
      <c r="H455" s="20"/>
      <c r="I455" s="21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2:25" x14ac:dyDescent="0.2">
      <c r="B456" s="21"/>
      <c r="C456" s="21"/>
      <c r="D456" s="21"/>
      <c r="E456" s="20"/>
      <c r="F456" s="20"/>
      <c r="G456" s="20"/>
      <c r="H456" s="20"/>
      <c r="I456" s="21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2:25" x14ac:dyDescent="0.2">
      <c r="B457" s="21"/>
      <c r="C457" s="21"/>
      <c r="D457" s="21"/>
      <c r="E457" s="20"/>
      <c r="F457" s="20"/>
      <c r="G457" s="20"/>
      <c r="H457" s="20"/>
      <c r="I457" s="21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2:25" x14ac:dyDescent="0.2">
      <c r="B458" s="21"/>
      <c r="C458" s="21"/>
      <c r="D458" s="21"/>
      <c r="E458" s="20"/>
      <c r="F458" s="20"/>
      <c r="G458" s="20"/>
      <c r="H458" s="20"/>
      <c r="I458" s="21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2:25" x14ac:dyDescent="0.2">
      <c r="B459" s="21"/>
      <c r="C459" s="21"/>
      <c r="D459" s="21"/>
      <c r="E459" s="20"/>
      <c r="F459" s="20"/>
      <c r="G459" s="20"/>
      <c r="H459" s="20"/>
      <c r="I459" s="21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2:25" x14ac:dyDescent="0.2">
      <c r="B460" s="21"/>
      <c r="C460" s="21"/>
      <c r="D460" s="21"/>
      <c r="E460" s="20"/>
      <c r="F460" s="20"/>
      <c r="G460" s="20"/>
      <c r="H460" s="20"/>
      <c r="I460" s="21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2:25" x14ac:dyDescent="0.2">
      <c r="B461" s="21"/>
      <c r="C461" s="21"/>
      <c r="D461" s="21"/>
      <c r="E461" s="20"/>
      <c r="F461" s="20"/>
      <c r="G461" s="20"/>
      <c r="H461" s="20"/>
      <c r="I461" s="21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2:25" x14ac:dyDescent="0.2">
      <c r="B462" s="21"/>
      <c r="C462" s="21"/>
      <c r="D462" s="21"/>
      <c r="E462" s="20"/>
      <c r="F462" s="20"/>
      <c r="G462" s="20"/>
      <c r="H462" s="20"/>
      <c r="I462" s="21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2:25" x14ac:dyDescent="0.2">
      <c r="B463" s="21"/>
      <c r="C463" s="21"/>
      <c r="D463" s="21"/>
      <c r="E463" s="20"/>
      <c r="F463" s="20"/>
      <c r="G463" s="20"/>
      <c r="H463" s="20"/>
      <c r="I463" s="21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2:25" x14ac:dyDescent="0.2">
      <c r="B464" s="21"/>
      <c r="C464" s="21"/>
      <c r="D464" s="21"/>
      <c r="E464" s="20"/>
      <c r="F464" s="20"/>
      <c r="G464" s="20"/>
      <c r="H464" s="20"/>
      <c r="I464" s="21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2:25" x14ac:dyDescent="0.2">
      <c r="B465" s="21"/>
      <c r="C465" s="21"/>
      <c r="D465" s="21"/>
      <c r="E465" s="20"/>
      <c r="F465" s="20"/>
      <c r="G465" s="20"/>
      <c r="H465" s="20"/>
      <c r="I465" s="21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2:25" x14ac:dyDescent="0.2">
      <c r="B466" s="21"/>
      <c r="C466" s="21"/>
      <c r="D466" s="21"/>
      <c r="E466" s="20"/>
      <c r="F466" s="20"/>
      <c r="G466" s="20"/>
      <c r="H466" s="20"/>
      <c r="I466" s="21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2:25" x14ac:dyDescent="0.2">
      <c r="B467" s="21"/>
      <c r="C467" s="21"/>
      <c r="D467" s="21"/>
      <c r="E467" s="20"/>
      <c r="F467" s="20"/>
      <c r="G467" s="20"/>
      <c r="H467" s="20"/>
      <c r="I467" s="21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2:25" x14ac:dyDescent="0.2">
      <c r="B468" s="21"/>
      <c r="C468" s="21"/>
      <c r="D468" s="21"/>
      <c r="E468" s="20"/>
      <c r="F468" s="20"/>
      <c r="G468" s="20"/>
      <c r="H468" s="20"/>
      <c r="I468" s="21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2:25" x14ac:dyDescent="0.2">
      <c r="B469" s="21"/>
      <c r="C469" s="21"/>
      <c r="D469" s="21"/>
      <c r="E469" s="20"/>
      <c r="F469" s="20"/>
      <c r="G469" s="20"/>
      <c r="H469" s="20"/>
      <c r="I469" s="21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2:25" x14ac:dyDescent="0.2">
      <c r="B470" s="21"/>
      <c r="C470" s="21"/>
      <c r="D470" s="21"/>
      <c r="E470" s="20"/>
      <c r="F470" s="20"/>
      <c r="G470" s="20"/>
      <c r="H470" s="20"/>
      <c r="I470" s="21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2:25" x14ac:dyDescent="0.2">
      <c r="B471" s="21"/>
      <c r="C471" s="21"/>
      <c r="D471" s="21"/>
      <c r="E471" s="20"/>
      <c r="F471" s="20"/>
      <c r="G471" s="20"/>
      <c r="H471" s="20"/>
      <c r="I471" s="21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2:25" x14ac:dyDescent="0.2">
      <c r="B472" s="21"/>
      <c r="C472" s="21"/>
      <c r="D472" s="21"/>
      <c r="E472" s="20"/>
      <c r="F472" s="20"/>
      <c r="G472" s="20"/>
      <c r="H472" s="20"/>
      <c r="I472" s="21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2:25" x14ac:dyDescent="0.2">
      <c r="B473" s="21"/>
      <c r="C473" s="21"/>
      <c r="D473" s="21"/>
      <c r="E473" s="20"/>
      <c r="F473" s="20"/>
      <c r="G473" s="20"/>
      <c r="H473" s="20"/>
      <c r="I473" s="21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2:25" x14ac:dyDescent="0.2">
      <c r="B474" s="21"/>
      <c r="C474" s="21"/>
      <c r="D474" s="21"/>
      <c r="E474" s="20"/>
      <c r="F474" s="20"/>
      <c r="G474" s="20"/>
      <c r="H474" s="20"/>
      <c r="I474" s="21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2:25" x14ac:dyDescent="0.2">
      <c r="B475" s="21"/>
      <c r="C475" s="21"/>
      <c r="D475" s="21"/>
      <c r="E475" s="20"/>
      <c r="F475" s="20"/>
      <c r="G475" s="20"/>
      <c r="H475" s="20"/>
      <c r="I475" s="21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2:25" x14ac:dyDescent="0.2">
      <c r="B476" s="21"/>
      <c r="C476" s="21"/>
      <c r="D476" s="21"/>
      <c r="E476" s="20"/>
      <c r="F476" s="20"/>
      <c r="G476" s="20"/>
      <c r="H476" s="20"/>
      <c r="I476" s="21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2:25" x14ac:dyDescent="0.2">
      <c r="B477" s="21"/>
      <c r="C477" s="21"/>
      <c r="D477" s="21"/>
      <c r="E477" s="20"/>
      <c r="F477" s="20"/>
      <c r="G477" s="20"/>
      <c r="H477" s="20"/>
      <c r="I477" s="21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2:25" x14ac:dyDescent="0.2">
      <c r="B478" s="21"/>
      <c r="C478" s="21"/>
      <c r="D478" s="21"/>
      <c r="E478" s="20"/>
      <c r="F478" s="20"/>
      <c r="G478" s="20"/>
      <c r="H478" s="20"/>
      <c r="I478" s="21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2:25" x14ac:dyDescent="0.2">
      <c r="B479" s="21"/>
      <c r="C479" s="21"/>
      <c r="D479" s="21"/>
      <c r="E479" s="20"/>
      <c r="F479" s="20"/>
      <c r="G479" s="20"/>
      <c r="H479" s="20"/>
      <c r="I479" s="21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2:25" x14ac:dyDescent="0.2">
      <c r="B480" s="21"/>
      <c r="C480" s="21"/>
      <c r="D480" s="21"/>
      <c r="E480" s="20"/>
      <c r="F480" s="20"/>
      <c r="G480" s="20"/>
      <c r="H480" s="20"/>
      <c r="I480" s="21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2:25" x14ac:dyDescent="0.2">
      <c r="B481" s="21"/>
      <c r="C481" s="21"/>
      <c r="D481" s="21"/>
      <c r="E481" s="20"/>
      <c r="F481" s="20"/>
      <c r="G481" s="20"/>
      <c r="H481" s="20"/>
      <c r="I481" s="21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2:25" x14ac:dyDescent="0.2">
      <c r="B482" s="21"/>
      <c r="C482" s="21"/>
      <c r="D482" s="21"/>
      <c r="E482" s="20"/>
      <c r="F482" s="20"/>
      <c r="G482" s="20"/>
      <c r="H482" s="20"/>
      <c r="I482" s="21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2:25" x14ac:dyDescent="0.2">
      <c r="B483" s="21"/>
      <c r="C483" s="21"/>
      <c r="D483" s="21"/>
      <c r="E483" s="20"/>
      <c r="F483" s="20"/>
      <c r="G483" s="20"/>
      <c r="H483" s="20"/>
      <c r="I483" s="21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2:25" x14ac:dyDescent="0.2">
      <c r="B484" s="21"/>
      <c r="C484" s="21"/>
      <c r="D484" s="21"/>
      <c r="E484" s="20"/>
      <c r="F484" s="20"/>
      <c r="G484" s="20"/>
      <c r="H484" s="20"/>
      <c r="I484" s="21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2:25" x14ac:dyDescent="0.2">
      <c r="B485" s="21"/>
      <c r="C485" s="21"/>
      <c r="D485" s="21"/>
      <c r="E485" s="20"/>
      <c r="F485" s="20"/>
      <c r="G485" s="20"/>
      <c r="H485" s="20"/>
      <c r="I485" s="21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2:25" x14ac:dyDescent="0.2">
      <c r="B486" s="21"/>
      <c r="C486" s="21"/>
      <c r="D486" s="21"/>
      <c r="E486" s="20"/>
      <c r="F486" s="20"/>
      <c r="G486" s="20"/>
      <c r="H486" s="20"/>
      <c r="I486" s="21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2:25" x14ac:dyDescent="0.2">
      <c r="B487" s="21"/>
      <c r="C487" s="21"/>
      <c r="D487" s="21"/>
      <c r="E487" s="20"/>
      <c r="F487" s="20"/>
      <c r="G487" s="20"/>
      <c r="H487" s="20"/>
      <c r="I487" s="21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2:25" x14ac:dyDescent="0.2">
      <c r="B488" s="21"/>
      <c r="C488" s="21"/>
      <c r="D488" s="21"/>
      <c r="E488" s="20"/>
      <c r="F488" s="20"/>
      <c r="G488" s="20"/>
      <c r="H488" s="20"/>
      <c r="I488" s="21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2:25" x14ac:dyDescent="0.2">
      <c r="B489" s="21"/>
      <c r="C489" s="21"/>
      <c r="D489" s="21"/>
      <c r="E489" s="20"/>
      <c r="F489" s="20"/>
      <c r="G489" s="20"/>
      <c r="H489" s="20"/>
      <c r="I489" s="21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2:25" x14ac:dyDescent="0.2">
      <c r="B490" s="21"/>
      <c r="C490" s="21"/>
      <c r="D490" s="21"/>
      <c r="E490" s="20"/>
      <c r="F490" s="20"/>
      <c r="G490" s="20"/>
      <c r="H490" s="20"/>
      <c r="I490" s="21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2:25" x14ac:dyDescent="0.2">
      <c r="B491" s="21"/>
      <c r="C491" s="21"/>
      <c r="D491" s="21"/>
      <c r="E491" s="20"/>
      <c r="F491" s="20"/>
      <c r="G491" s="20"/>
      <c r="H491" s="20"/>
      <c r="I491" s="21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2:25" x14ac:dyDescent="0.2">
      <c r="B492" s="21"/>
      <c r="C492" s="21"/>
      <c r="D492" s="21"/>
      <c r="E492" s="20"/>
      <c r="F492" s="20"/>
      <c r="G492" s="20"/>
      <c r="H492" s="20"/>
      <c r="I492" s="21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2:25" x14ac:dyDescent="0.2">
      <c r="B493" s="21"/>
      <c r="C493" s="21"/>
      <c r="D493" s="21"/>
      <c r="E493" s="20"/>
      <c r="F493" s="20"/>
      <c r="G493" s="20"/>
      <c r="H493" s="20"/>
      <c r="I493" s="21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2:25" x14ac:dyDescent="0.2">
      <c r="B494" s="21"/>
      <c r="C494" s="21"/>
      <c r="D494" s="21"/>
      <c r="E494" s="20"/>
      <c r="F494" s="20"/>
      <c r="G494" s="20"/>
      <c r="H494" s="20"/>
      <c r="I494" s="21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2:25" x14ac:dyDescent="0.2">
      <c r="B495" s="21"/>
      <c r="C495" s="21"/>
      <c r="D495" s="21"/>
      <c r="E495" s="20"/>
      <c r="F495" s="20"/>
      <c r="G495" s="20"/>
      <c r="H495" s="20"/>
      <c r="I495" s="21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2:25" x14ac:dyDescent="0.2">
      <c r="B496" s="21"/>
      <c r="C496" s="21"/>
      <c r="D496" s="21"/>
      <c r="E496" s="20"/>
      <c r="F496" s="20"/>
      <c r="G496" s="20"/>
      <c r="H496" s="20"/>
      <c r="I496" s="21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2:25" x14ac:dyDescent="0.2">
      <c r="B497" s="21"/>
      <c r="C497" s="21"/>
      <c r="D497" s="21"/>
      <c r="E497" s="20"/>
      <c r="F497" s="20"/>
      <c r="G497" s="20"/>
      <c r="H497" s="20"/>
      <c r="I497" s="21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2:25" x14ac:dyDescent="0.2">
      <c r="B498" s="21"/>
      <c r="C498" s="21"/>
      <c r="D498" s="21"/>
      <c r="E498" s="20"/>
      <c r="F498" s="20"/>
      <c r="G498" s="20"/>
      <c r="H498" s="20"/>
      <c r="I498" s="21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2:25" x14ac:dyDescent="0.2">
      <c r="B499" s="21"/>
      <c r="C499" s="21"/>
      <c r="D499" s="21"/>
      <c r="E499" s="20"/>
      <c r="F499" s="20"/>
      <c r="G499" s="20"/>
      <c r="H499" s="20"/>
      <c r="I499" s="21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2:25" x14ac:dyDescent="0.2">
      <c r="B500" s="21"/>
      <c r="C500" s="21"/>
      <c r="D500" s="21"/>
      <c r="E500" s="20"/>
      <c r="F500" s="20"/>
      <c r="G500" s="20"/>
      <c r="H500" s="20"/>
      <c r="I500" s="21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2:25" x14ac:dyDescent="0.2">
      <c r="B501" s="21"/>
      <c r="C501" s="21"/>
      <c r="D501" s="21"/>
      <c r="E501" s="20"/>
      <c r="F501" s="20"/>
      <c r="G501" s="20"/>
      <c r="H501" s="20"/>
      <c r="I501" s="21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2:25" x14ac:dyDescent="0.2">
      <c r="B502" s="21"/>
      <c r="C502" s="21"/>
      <c r="D502" s="21"/>
      <c r="E502" s="20"/>
      <c r="F502" s="20"/>
      <c r="G502" s="20"/>
      <c r="H502" s="20"/>
      <c r="I502" s="21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2:25" x14ac:dyDescent="0.2">
      <c r="B503" s="21"/>
      <c r="C503" s="21"/>
      <c r="D503" s="21"/>
      <c r="E503" s="20"/>
      <c r="F503" s="20"/>
      <c r="G503" s="20"/>
      <c r="H503" s="20"/>
      <c r="I503" s="21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2:25" x14ac:dyDescent="0.2">
      <c r="B504" s="21"/>
      <c r="C504" s="21"/>
      <c r="D504" s="21"/>
      <c r="E504" s="20"/>
      <c r="F504" s="20"/>
      <c r="G504" s="20"/>
      <c r="H504" s="20"/>
      <c r="I504" s="21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2:25" x14ac:dyDescent="0.2">
      <c r="B505" s="21"/>
      <c r="C505" s="21"/>
      <c r="D505" s="21"/>
      <c r="E505" s="20"/>
      <c r="F505" s="20"/>
      <c r="G505" s="20"/>
      <c r="H505" s="20"/>
      <c r="I505" s="21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2:25" x14ac:dyDescent="0.2">
      <c r="B506" s="21"/>
      <c r="C506" s="21"/>
      <c r="D506" s="21"/>
      <c r="E506" s="20"/>
      <c r="F506" s="20"/>
      <c r="G506" s="20"/>
      <c r="H506" s="20"/>
      <c r="I506" s="21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2:25" x14ac:dyDescent="0.2">
      <c r="B507" s="21"/>
      <c r="C507" s="21"/>
      <c r="D507" s="21"/>
      <c r="E507" s="20"/>
      <c r="F507" s="20"/>
      <c r="G507" s="20"/>
      <c r="H507" s="20"/>
      <c r="I507" s="21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2:25" x14ac:dyDescent="0.2">
      <c r="B508" s="21"/>
      <c r="C508" s="21"/>
      <c r="D508" s="21"/>
      <c r="E508" s="20"/>
      <c r="F508" s="20"/>
      <c r="G508" s="20"/>
      <c r="H508" s="20"/>
      <c r="I508" s="21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2:25" x14ac:dyDescent="0.2">
      <c r="B509" s="21"/>
      <c r="C509" s="21"/>
      <c r="D509" s="21"/>
      <c r="E509" s="20"/>
      <c r="F509" s="20"/>
      <c r="G509" s="20"/>
      <c r="H509" s="20"/>
      <c r="I509" s="21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2:25" x14ac:dyDescent="0.2">
      <c r="B510" s="21"/>
      <c r="C510" s="21"/>
      <c r="D510" s="21"/>
      <c r="E510" s="20"/>
      <c r="F510" s="20"/>
      <c r="G510" s="20"/>
      <c r="H510" s="20"/>
      <c r="I510" s="21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2:25" x14ac:dyDescent="0.2">
      <c r="B511" s="21"/>
      <c r="C511" s="21"/>
      <c r="D511" s="21"/>
      <c r="E511" s="20"/>
      <c r="F511" s="20"/>
      <c r="G511" s="20"/>
      <c r="H511" s="20"/>
      <c r="I511" s="21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2:25" x14ac:dyDescent="0.2">
      <c r="B512" s="21"/>
      <c r="C512" s="21"/>
      <c r="D512" s="21"/>
      <c r="E512" s="20"/>
      <c r="F512" s="20"/>
      <c r="G512" s="20"/>
      <c r="H512" s="20"/>
      <c r="I512" s="21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2:25" x14ac:dyDescent="0.2">
      <c r="B513" s="21"/>
      <c r="C513" s="21"/>
      <c r="D513" s="21"/>
      <c r="E513" s="20"/>
      <c r="F513" s="20"/>
      <c r="G513" s="20"/>
      <c r="H513" s="20"/>
      <c r="I513" s="21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2:25" x14ac:dyDescent="0.2">
      <c r="B514" s="21"/>
      <c r="C514" s="21"/>
      <c r="D514" s="21"/>
      <c r="E514" s="20"/>
      <c r="F514" s="20"/>
      <c r="G514" s="20"/>
      <c r="H514" s="20"/>
      <c r="I514" s="21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2:25" x14ac:dyDescent="0.2">
      <c r="B515" s="21"/>
      <c r="C515" s="21"/>
      <c r="D515" s="21"/>
      <c r="E515" s="20"/>
      <c r="F515" s="20"/>
      <c r="G515" s="20"/>
      <c r="H515" s="20"/>
      <c r="I515" s="21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2:25" x14ac:dyDescent="0.2">
      <c r="B516" s="21"/>
      <c r="C516" s="21"/>
      <c r="D516" s="21"/>
      <c r="E516" s="20"/>
      <c r="F516" s="20"/>
      <c r="G516" s="20"/>
      <c r="H516" s="20"/>
      <c r="I516" s="21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2:25" x14ac:dyDescent="0.2">
      <c r="B517" s="21"/>
      <c r="C517" s="21"/>
      <c r="D517" s="21"/>
      <c r="E517" s="20"/>
      <c r="F517" s="20"/>
      <c r="G517" s="20"/>
      <c r="H517" s="20"/>
      <c r="I517" s="21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2:25" x14ac:dyDescent="0.2">
      <c r="B518" s="21"/>
      <c r="C518" s="21"/>
      <c r="D518" s="21"/>
      <c r="E518" s="20"/>
      <c r="F518" s="20"/>
      <c r="G518" s="20"/>
      <c r="H518" s="20"/>
      <c r="I518" s="21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2:25" x14ac:dyDescent="0.2">
      <c r="B519" s="21"/>
      <c r="C519" s="21"/>
      <c r="D519" s="21"/>
      <c r="E519" s="20"/>
      <c r="F519" s="20"/>
      <c r="G519" s="20"/>
      <c r="H519" s="20"/>
      <c r="I519" s="21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2:25" x14ac:dyDescent="0.2">
      <c r="B520" s="21"/>
      <c r="C520" s="21"/>
      <c r="D520" s="21"/>
      <c r="E520" s="20"/>
      <c r="F520" s="20"/>
      <c r="G520" s="20"/>
      <c r="H520" s="20"/>
      <c r="I520" s="21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2:25" x14ac:dyDescent="0.2">
      <c r="B521" s="21"/>
      <c r="C521" s="21"/>
      <c r="D521" s="21"/>
      <c r="E521" s="20"/>
      <c r="F521" s="20"/>
      <c r="G521" s="20"/>
      <c r="H521" s="20"/>
      <c r="I521" s="21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2:25" x14ac:dyDescent="0.2">
      <c r="B522" s="21"/>
      <c r="C522" s="21"/>
      <c r="D522" s="21"/>
      <c r="E522" s="20"/>
      <c r="F522" s="20"/>
      <c r="G522" s="20"/>
      <c r="H522" s="20"/>
      <c r="I522" s="21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2:25" x14ac:dyDescent="0.2">
      <c r="B523" s="21"/>
      <c r="C523" s="21"/>
      <c r="D523" s="21"/>
      <c r="E523" s="20"/>
      <c r="F523" s="20"/>
      <c r="G523" s="20"/>
      <c r="H523" s="20"/>
      <c r="I523" s="21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2:25" x14ac:dyDescent="0.2">
      <c r="B524" s="21"/>
      <c r="C524" s="21"/>
      <c r="D524" s="21"/>
      <c r="E524" s="20"/>
      <c r="F524" s="20"/>
      <c r="G524" s="20"/>
      <c r="H524" s="20"/>
      <c r="I524" s="21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2:25" x14ac:dyDescent="0.2">
      <c r="B525" s="21"/>
      <c r="C525" s="21"/>
      <c r="D525" s="21"/>
      <c r="E525" s="20"/>
      <c r="F525" s="20"/>
      <c r="G525" s="20"/>
      <c r="H525" s="20"/>
      <c r="I525" s="21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2:25" x14ac:dyDescent="0.2">
      <c r="B526" s="21"/>
      <c r="C526" s="21"/>
      <c r="D526" s="21"/>
      <c r="E526" s="20"/>
      <c r="F526" s="20"/>
      <c r="G526" s="20"/>
      <c r="H526" s="20"/>
      <c r="I526" s="21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2:25" x14ac:dyDescent="0.2">
      <c r="B527" s="21"/>
      <c r="C527" s="21"/>
      <c r="D527" s="21"/>
      <c r="E527" s="20"/>
      <c r="F527" s="20"/>
      <c r="G527" s="20"/>
      <c r="H527" s="20"/>
      <c r="I527" s="21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2:25" x14ac:dyDescent="0.2">
      <c r="B528" s="21"/>
      <c r="C528" s="21"/>
      <c r="D528" s="21"/>
      <c r="E528" s="20"/>
      <c r="F528" s="20"/>
      <c r="G528" s="20"/>
      <c r="H528" s="20"/>
      <c r="I528" s="21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2:25" x14ac:dyDescent="0.2">
      <c r="B529" s="21"/>
      <c r="C529" s="21"/>
      <c r="D529" s="21"/>
      <c r="E529" s="20"/>
      <c r="F529" s="20"/>
      <c r="G529" s="20"/>
      <c r="H529" s="20"/>
      <c r="I529" s="21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2:25" x14ac:dyDescent="0.2">
      <c r="B530" s="21"/>
      <c r="C530" s="21"/>
      <c r="D530" s="21"/>
      <c r="E530" s="20"/>
      <c r="F530" s="20"/>
      <c r="G530" s="20"/>
      <c r="H530" s="20"/>
      <c r="I530" s="21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2:25" x14ac:dyDescent="0.2">
      <c r="B531" s="21"/>
      <c r="C531" s="21"/>
      <c r="D531" s="21"/>
      <c r="E531" s="20"/>
      <c r="F531" s="20"/>
      <c r="G531" s="20"/>
      <c r="H531" s="20"/>
      <c r="I531" s="21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2:25" x14ac:dyDescent="0.2">
      <c r="B532" s="21"/>
      <c r="C532" s="21"/>
      <c r="D532" s="21"/>
      <c r="E532" s="20"/>
      <c r="F532" s="20"/>
      <c r="G532" s="20"/>
      <c r="H532" s="20"/>
      <c r="I532" s="21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2:25" x14ac:dyDescent="0.2">
      <c r="B533" s="21"/>
      <c r="C533" s="21"/>
      <c r="D533" s="21"/>
      <c r="E533" s="20"/>
      <c r="F533" s="20"/>
      <c r="G533" s="20"/>
      <c r="H533" s="20"/>
      <c r="I533" s="21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2:25" x14ac:dyDescent="0.2">
      <c r="B534" s="21"/>
      <c r="C534" s="21"/>
      <c r="D534" s="21"/>
      <c r="E534" s="20"/>
      <c r="F534" s="20"/>
      <c r="G534" s="20"/>
      <c r="H534" s="20"/>
      <c r="I534" s="21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2:25" x14ac:dyDescent="0.2">
      <c r="B535" s="21"/>
      <c r="C535" s="21"/>
      <c r="D535" s="21"/>
      <c r="E535" s="20"/>
      <c r="F535" s="20"/>
      <c r="G535" s="20"/>
      <c r="H535" s="20"/>
      <c r="I535" s="21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2:25" x14ac:dyDescent="0.2">
      <c r="B536" s="21"/>
      <c r="C536" s="21"/>
      <c r="D536" s="21"/>
      <c r="E536" s="20"/>
      <c r="F536" s="20"/>
      <c r="G536" s="20"/>
      <c r="H536" s="20"/>
      <c r="I536" s="21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2:25" x14ac:dyDescent="0.2">
      <c r="B537" s="21"/>
      <c r="C537" s="21"/>
      <c r="D537" s="21"/>
      <c r="E537" s="20"/>
      <c r="F537" s="20"/>
      <c r="G537" s="20"/>
      <c r="H537" s="20"/>
      <c r="I537" s="21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2:25" x14ac:dyDescent="0.2">
      <c r="B538" s="21"/>
      <c r="C538" s="21"/>
      <c r="D538" s="21"/>
      <c r="E538" s="20"/>
      <c r="F538" s="20"/>
      <c r="G538" s="20"/>
      <c r="H538" s="20"/>
      <c r="I538" s="21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2:25" x14ac:dyDescent="0.2">
      <c r="B539" s="21"/>
      <c r="C539" s="21"/>
      <c r="D539" s="21"/>
      <c r="E539" s="20"/>
      <c r="F539" s="20"/>
      <c r="G539" s="20"/>
      <c r="H539" s="20"/>
      <c r="I539" s="21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2:25" x14ac:dyDescent="0.2">
      <c r="B540" s="21"/>
      <c r="C540" s="21"/>
      <c r="D540" s="21"/>
      <c r="E540" s="20"/>
      <c r="F540" s="20"/>
      <c r="G540" s="20"/>
      <c r="H540" s="20"/>
      <c r="I540" s="21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2:25" x14ac:dyDescent="0.2">
      <c r="B541" s="21"/>
      <c r="C541" s="21"/>
      <c r="D541" s="21"/>
      <c r="E541" s="20"/>
      <c r="F541" s="20"/>
      <c r="G541" s="20"/>
      <c r="H541" s="20"/>
      <c r="I541" s="21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2:25" x14ac:dyDescent="0.2">
      <c r="B542" s="21"/>
      <c r="C542" s="21"/>
      <c r="D542" s="21"/>
      <c r="E542" s="20"/>
      <c r="F542" s="20"/>
      <c r="G542" s="20"/>
      <c r="H542" s="20"/>
      <c r="I542" s="21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2:25" x14ac:dyDescent="0.2">
      <c r="B543" s="21"/>
      <c r="C543" s="21"/>
      <c r="D543" s="21"/>
      <c r="E543" s="20"/>
      <c r="F543" s="20"/>
      <c r="G543" s="20"/>
      <c r="H543" s="20"/>
      <c r="I543" s="21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2:25" x14ac:dyDescent="0.2">
      <c r="B544" s="21"/>
      <c r="C544" s="21"/>
      <c r="D544" s="21"/>
      <c r="E544" s="20"/>
      <c r="F544" s="20"/>
      <c r="G544" s="20"/>
      <c r="H544" s="20"/>
      <c r="I544" s="21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2:25" x14ac:dyDescent="0.2">
      <c r="B545" s="21"/>
      <c r="C545" s="21"/>
      <c r="D545" s="21"/>
      <c r="E545" s="20"/>
      <c r="F545" s="20"/>
      <c r="G545" s="20"/>
      <c r="H545" s="20"/>
      <c r="I545" s="21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2:25" x14ac:dyDescent="0.2">
      <c r="B546" s="21"/>
      <c r="C546" s="21"/>
      <c r="D546" s="21"/>
      <c r="E546" s="20"/>
      <c r="F546" s="20"/>
      <c r="G546" s="20"/>
      <c r="H546" s="20"/>
      <c r="I546" s="21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2:25" x14ac:dyDescent="0.2">
      <c r="B547" s="21"/>
      <c r="C547" s="21"/>
      <c r="D547" s="21"/>
      <c r="E547" s="20"/>
      <c r="F547" s="20"/>
      <c r="G547" s="20"/>
      <c r="H547" s="20"/>
      <c r="I547" s="21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2:25" x14ac:dyDescent="0.2">
      <c r="B548" s="21"/>
      <c r="C548" s="21"/>
      <c r="D548" s="21"/>
      <c r="E548" s="20"/>
      <c r="F548" s="20"/>
      <c r="G548" s="20"/>
      <c r="H548" s="20"/>
      <c r="I548" s="21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2:25" x14ac:dyDescent="0.2">
      <c r="B549" s="21"/>
      <c r="C549" s="21"/>
      <c r="D549" s="21"/>
      <c r="E549" s="20"/>
      <c r="F549" s="20"/>
      <c r="G549" s="20"/>
      <c r="H549" s="20"/>
      <c r="I549" s="21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2:25" x14ac:dyDescent="0.2">
      <c r="B550" s="21"/>
      <c r="C550" s="21"/>
      <c r="D550" s="21"/>
      <c r="E550" s="20"/>
      <c r="F550" s="20"/>
      <c r="G550" s="20"/>
      <c r="H550" s="20"/>
      <c r="I550" s="21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2:25" x14ac:dyDescent="0.2">
      <c r="B551" s="21"/>
      <c r="C551" s="21"/>
      <c r="D551" s="21"/>
      <c r="E551" s="20"/>
      <c r="F551" s="20"/>
      <c r="G551" s="20"/>
      <c r="H551" s="20"/>
      <c r="I551" s="21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2:25" x14ac:dyDescent="0.2">
      <c r="B552" s="21"/>
      <c r="C552" s="21"/>
      <c r="D552" s="21"/>
      <c r="E552" s="20"/>
      <c r="F552" s="20"/>
      <c r="G552" s="20"/>
      <c r="H552" s="20"/>
      <c r="I552" s="21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2:25" x14ac:dyDescent="0.2">
      <c r="B553" s="21"/>
      <c r="C553" s="21"/>
      <c r="D553" s="21"/>
      <c r="E553" s="20"/>
      <c r="F553" s="20"/>
      <c r="G553" s="20"/>
      <c r="H553" s="20"/>
      <c r="I553" s="21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2:25" x14ac:dyDescent="0.2">
      <c r="B554" s="21"/>
      <c r="C554" s="21"/>
      <c r="D554" s="21"/>
      <c r="E554" s="20"/>
      <c r="F554" s="20"/>
      <c r="G554" s="20"/>
      <c r="H554" s="20"/>
      <c r="I554" s="21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2:25" x14ac:dyDescent="0.2">
      <c r="B555" s="21"/>
      <c r="C555" s="21"/>
      <c r="D555" s="21"/>
      <c r="E555" s="20"/>
      <c r="F555" s="20"/>
      <c r="G555" s="20"/>
      <c r="H555" s="20"/>
      <c r="I555" s="21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2:25" x14ac:dyDescent="0.2">
      <c r="B556" s="21"/>
      <c r="C556" s="21"/>
      <c r="D556" s="21"/>
      <c r="E556" s="20"/>
      <c r="F556" s="20"/>
      <c r="G556" s="20"/>
      <c r="H556" s="20"/>
      <c r="I556" s="21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2:25" x14ac:dyDescent="0.2">
      <c r="B557" s="21"/>
      <c r="C557" s="21"/>
      <c r="D557" s="21"/>
      <c r="E557" s="20"/>
      <c r="F557" s="20"/>
      <c r="G557" s="20"/>
      <c r="H557" s="20"/>
      <c r="I557" s="21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2:25" x14ac:dyDescent="0.2">
      <c r="B558" s="21"/>
      <c r="C558" s="21"/>
      <c r="D558" s="21"/>
      <c r="E558" s="20"/>
      <c r="F558" s="20"/>
      <c r="G558" s="20"/>
      <c r="H558" s="20"/>
      <c r="I558" s="21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2:25" x14ac:dyDescent="0.2">
      <c r="B559" s="21"/>
      <c r="C559" s="21"/>
      <c r="D559" s="21"/>
      <c r="E559" s="20"/>
      <c r="F559" s="20"/>
      <c r="G559" s="20"/>
      <c r="H559" s="20"/>
      <c r="I559" s="21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2:25" x14ac:dyDescent="0.2">
      <c r="B560" s="21"/>
      <c r="C560" s="21"/>
      <c r="D560" s="21"/>
      <c r="E560" s="20"/>
      <c r="F560" s="20"/>
      <c r="G560" s="20"/>
      <c r="H560" s="20"/>
      <c r="I560" s="21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2:25" x14ac:dyDescent="0.2">
      <c r="B561" s="21"/>
      <c r="C561" s="21"/>
      <c r="D561" s="21"/>
      <c r="E561" s="20"/>
      <c r="F561" s="20"/>
      <c r="G561" s="20"/>
      <c r="H561" s="20"/>
      <c r="I561" s="21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2:25" x14ac:dyDescent="0.2">
      <c r="B562" s="21"/>
      <c r="C562" s="21"/>
      <c r="D562" s="21"/>
      <c r="E562" s="20"/>
      <c r="F562" s="20"/>
      <c r="G562" s="20"/>
      <c r="H562" s="20"/>
      <c r="I562" s="21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2:25" x14ac:dyDescent="0.2">
      <c r="B563" s="21"/>
      <c r="C563" s="21"/>
      <c r="D563" s="21"/>
      <c r="E563" s="20"/>
      <c r="F563" s="20"/>
      <c r="G563" s="20"/>
      <c r="H563" s="20"/>
      <c r="I563" s="21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2:25" x14ac:dyDescent="0.2">
      <c r="B564" s="21"/>
      <c r="C564" s="21"/>
      <c r="D564" s="21"/>
      <c r="E564" s="20"/>
      <c r="F564" s="20"/>
      <c r="G564" s="20"/>
      <c r="H564" s="20"/>
      <c r="I564" s="21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2:25" x14ac:dyDescent="0.2">
      <c r="B565" s="21"/>
      <c r="C565" s="21"/>
      <c r="D565" s="21"/>
      <c r="E565" s="20"/>
      <c r="F565" s="20"/>
      <c r="G565" s="20"/>
      <c r="H565" s="20"/>
      <c r="I565" s="21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2:25" x14ac:dyDescent="0.2">
      <c r="B566" s="21"/>
      <c r="C566" s="21"/>
      <c r="D566" s="21"/>
      <c r="E566" s="20"/>
      <c r="F566" s="20"/>
      <c r="G566" s="20"/>
      <c r="H566" s="20"/>
      <c r="I566" s="21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2:25" x14ac:dyDescent="0.2">
      <c r="B567" s="21"/>
      <c r="C567" s="21"/>
      <c r="D567" s="21"/>
      <c r="E567" s="20"/>
      <c r="F567" s="20"/>
      <c r="G567" s="20"/>
      <c r="H567" s="20"/>
      <c r="I567" s="21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2:25" x14ac:dyDescent="0.2">
      <c r="B568" s="21"/>
      <c r="C568" s="21"/>
      <c r="D568" s="21"/>
      <c r="E568" s="20"/>
      <c r="F568" s="20"/>
      <c r="G568" s="20"/>
      <c r="H568" s="20"/>
      <c r="I568" s="21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2:25" x14ac:dyDescent="0.2">
      <c r="B569" s="21"/>
      <c r="C569" s="21"/>
      <c r="D569" s="21"/>
      <c r="E569" s="20"/>
      <c r="F569" s="20"/>
      <c r="G569" s="20"/>
      <c r="H569" s="20"/>
      <c r="I569" s="21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2:25" x14ac:dyDescent="0.2">
      <c r="B570" s="21"/>
      <c r="C570" s="21"/>
      <c r="D570" s="21"/>
      <c r="E570" s="20"/>
      <c r="F570" s="20"/>
      <c r="G570" s="20"/>
      <c r="H570" s="20"/>
      <c r="I570" s="21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2:25" x14ac:dyDescent="0.2">
      <c r="B571" s="21"/>
      <c r="C571" s="21"/>
      <c r="D571" s="21"/>
      <c r="E571" s="20"/>
      <c r="F571" s="20"/>
      <c r="G571" s="20"/>
      <c r="H571" s="20"/>
      <c r="I571" s="21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2:25" x14ac:dyDescent="0.2">
      <c r="B572" s="21"/>
      <c r="C572" s="21"/>
      <c r="D572" s="21"/>
      <c r="E572" s="20"/>
      <c r="F572" s="20"/>
      <c r="G572" s="20"/>
      <c r="H572" s="20"/>
      <c r="I572" s="21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2:25" x14ac:dyDescent="0.2">
      <c r="B573" s="21"/>
      <c r="C573" s="21"/>
      <c r="D573" s="21"/>
      <c r="E573" s="20"/>
      <c r="F573" s="20"/>
      <c r="G573" s="20"/>
      <c r="H573" s="20"/>
      <c r="I573" s="21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2:25" x14ac:dyDescent="0.2">
      <c r="B574" s="21"/>
      <c r="C574" s="21"/>
      <c r="D574" s="21"/>
      <c r="E574" s="20"/>
      <c r="F574" s="20"/>
      <c r="G574" s="20"/>
      <c r="H574" s="20"/>
      <c r="I574" s="21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2:25" x14ac:dyDescent="0.2">
      <c r="B575" s="21"/>
      <c r="C575" s="21"/>
      <c r="D575" s="21"/>
      <c r="E575" s="20"/>
      <c r="F575" s="20"/>
      <c r="G575" s="20"/>
      <c r="H575" s="20"/>
      <c r="I575" s="21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2:25" x14ac:dyDescent="0.2">
      <c r="B576" s="21"/>
      <c r="C576" s="21"/>
      <c r="D576" s="21"/>
      <c r="E576" s="20"/>
      <c r="F576" s="20"/>
      <c r="G576" s="20"/>
      <c r="H576" s="20"/>
      <c r="I576" s="21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2:25" x14ac:dyDescent="0.2">
      <c r="B577" s="21"/>
      <c r="C577" s="21"/>
      <c r="D577" s="21"/>
      <c r="E577" s="20"/>
      <c r="F577" s="20"/>
      <c r="G577" s="20"/>
      <c r="H577" s="20"/>
      <c r="I577" s="21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2:25" x14ac:dyDescent="0.2">
      <c r="B578" s="21"/>
      <c r="C578" s="21"/>
      <c r="D578" s="21"/>
      <c r="E578" s="20"/>
      <c r="F578" s="20"/>
      <c r="G578" s="20"/>
      <c r="H578" s="20"/>
      <c r="I578" s="21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2:25" x14ac:dyDescent="0.2">
      <c r="B579" s="21"/>
      <c r="C579" s="21"/>
      <c r="D579" s="21"/>
      <c r="E579" s="20"/>
      <c r="F579" s="20"/>
      <c r="G579" s="20"/>
      <c r="H579" s="20"/>
      <c r="I579" s="21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2:25" x14ac:dyDescent="0.2">
      <c r="B580" s="21"/>
      <c r="C580" s="21"/>
      <c r="D580" s="21"/>
      <c r="E580" s="20"/>
      <c r="F580" s="20"/>
      <c r="G580" s="20"/>
      <c r="H580" s="20"/>
      <c r="I580" s="21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2:25" x14ac:dyDescent="0.2">
      <c r="B581" s="21"/>
      <c r="C581" s="21"/>
      <c r="D581" s="21"/>
      <c r="E581" s="20"/>
      <c r="F581" s="20"/>
      <c r="G581" s="20"/>
      <c r="H581" s="20"/>
      <c r="I581" s="21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2:25" x14ac:dyDescent="0.2">
      <c r="B582" s="21"/>
      <c r="C582" s="21"/>
      <c r="D582" s="21"/>
      <c r="E582" s="20"/>
      <c r="F582" s="20"/>
      <c r="G582" s="20"/>
      <c r="H582" s="20"/>
      <c r="I582" s="21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2:25" x14ac:dyDescent="0.2">
      <c r="B583" s="21"/>
      <c r="C583" s="21"/>
      <c r="D583" s="21"/>
      <c r="E583" s="20"/>
      <c r="F583" s="20"/>
      <c r="G583" s="20"/>
      <c r="H583" s="20"/>
      <c r="I583" s="21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2:25" x14ac:dyDescent="0.2">
      <c r="B584" s="21"/>
      <c r="C584" s="21"/>
      <c r="D584" s="21"/>
      <c r="E584" s="20"/>
      <c r="F584" s="20"/>
      <c r="G584" s="20"/>
      <c r="H584" s="20"/>
      <c r="I584" s="21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2:25" x14ac:dyDescent="0.2">
      <c r="B585" s="21"/>
      <c r="C585" s="21"/>
      <c r="D585" s="21"/>
      <c r="E585" s="20"/>
      <c r="F585" s="20"/>
      <c r="G585" s="20"/>
      <c r="H585" s="20"/>
      <c r="I585" s="21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2:25" x14ac:dyDescent="0.2">
      <c r="B586" s="21"/>
      <c r="C586" s="21"/>
      <c r="D586" s="21"/>
      <c r="E586" s="20"/>
      <c r="F586" s="20"/>
      <c r="G586" s="20"/>
      <c r="H586" s="20"/>
      <c r="I586" s="21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2:25" x14ac:dyDescent="0.2">
      <c r="B587" s="21"/>
      <c r="C587" s="21"/>
      <c r="D587" s="21"/>
      <c r="E587" s="20"/>
      <c r="F587" s="20"/>
      <c r="G587" s="20"/>
      <c r="H587" s="20"/>
      <c r="I587" s="21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2:25" x14ac:dyDescent="0.2">
      <c r="B588" s="21"/>
      <c r="C588" s="21"/>
      <c r="D588" s="21"/>
      <c r="E588" s="20"/>
      <c r="F588" s="20"/>
      <c r="G588" s="20"/>
      <c r="H588" s="20"/>
      <c r="I588" s="21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2:25" x14ac:dyDescent="0.2">
      <c r="B589" s="21"/>
      <c r="C589" s="21"/>
      <c r="D589" s="21"/>
      <c r="E589" s="20"/>
      <c r="F589" s="20"/>
      <c r="G589" s="20"/>
      <c r="H589" s="20"/>
      <c r="I589" s="21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2:25" x14ac:dyDescent="0.2">
      <c r="B590" s="21"/>
      <c r="C590" s="21"/>
      <c r="D590" s="21"/>
      <c r="E590" s="20"/>
      <c r="F590" s="20"/>
      <c r="G590" s="20"/>
      <c r="H590" s="20"/>
      <c r="I590" s="21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2:25" x14ac:dyDescent="0.2">
      <c r="B591" s="21"/>
      <c r="C591" s="21"/>
      <c r="D591" s="21"/>
      <c r="E591" s="20"/>
      <c r="F591" s="20"/>
      <c r="G591" s="20"/>
      <c r="H591" s="20"/>
      <c r="I591" s="21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2:25" x14ac:dyDescent="0.2">
      <c r="B592" s="21"/>
      <c r="C592" s="21"/>
      <c r="D592" s="21"/>
      <c r="E592" s="20"/>
      <c r="F592" s="20"/>
      <c r="G592" s="20"/>
      <c r="H592" s="20"/>
      <c r="I592" s="21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2:25" x14ac:dyDescent="0.2">
      <c r="B593" s="21"/>
      <c r="C593" s="21"/>
      <c r="D593" s="21"/>
      <c r="E593" s="20"/>
      <c r="F593" s="20"/>
      <c r="G593" s="20"/>
      <c r="H593" s="20"/>
      <c r="I593" s="21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2:25" x14ac:dyDescent="0.2">
      <c r="B594" s="21"/>
      <c r="C594" s="21"/>
      <c r="D594" s="21"/>
      <c r="E594" s="20"/>
      <c r="F594" s="20"/>
      <c r="G594" s="20"/>
      <c r="H594" s="20"/>
      <c r="I594" s="21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2:25" x14ac:dyDescent="0.2">
      <c r="B595" s="21"/>
      <c r="C595" s="21"/>
      <c r="D595" s="21"/>
      <c r="E595" s="20"/>
      <c r="F595" s="20"/>
      <c r="G595" s="20"/>
      <c r="H595" s="20"/>
      <c r="I595" s="21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2:25" x14ac:dyDescent="0.2">
      <c r="B596" s="21"/>
      <c r="C596" s="21"/>
      <c r="D596" s="21"/>
      <c r="E596" s="20"/>
      <c r="F596" s="20"/>
      <c r="G596" s="20"/>
      <c r="H596" s="20"/>
      <c r="I596" s="21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2:25" x14ac:dyDescent="0.2">
      <c r="B597" s="21"/>
      <c r="C597" s="21"/>
      <c r="D597" s="21"/>
      <c r="E597" s="20"/>
      <c r="F597" s="20"/>
      <c r="G597" s="20"/>
      <c r="H597" s="20"/>
      <c r="I597" s="21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2:25" x14ac:dyDescent="0.2">
      <c r="B598" s="21"/>
      <c r="C598" s="21"/>
      <c r="D598" s="21"/>
      <c r="E598" s="20"/>
      <c r="F598" s="20"/>
      <c r="G598" s="20"/>
      <c r="H598" s="20"/>
      <c r="I598" s="21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2:25" x14ac:dyDescent="0.2">
      <c r="B599" s="21"/>
      <c r="C599" s="21"/>
      <c r="D599" s="21"/>
      <c r="E599" s="20"/>
      <c r="F599" s="20"/>
      <c r="G599" s="20"/>
      <c r="H599" s="20"/>
      <c r="I599" s="21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2:25" x14ac:dyDescent="0.2">
      <c r="B600" s="21"/>
      <c r="C600" s="21"/>
      <c r="D600" s="21"/>
      <c r="E600" s="20"/>
      <c r="F600" s="20"/>
      <c r="G600" s="20"/>
      <c r="H600" s="20"/>
      <c r="I600" s="21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2:25" x14ac:dyDescent="0.2">
      <c r="B601" s="21"/>
      <c r="C601" s="21"/>
      <c r="D601" s="21"/>
      <c r="E601" s="20"/>
      <c r="F601" s="20"/>
      <c r="G601" s="20"/>
      <c r="H601" s="20"/>
      <c r="I601" s="21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2:25" x14ac:dyDescent="0.2">
      <c r="B602" s="21"/>
      <c r="C602" s="21"/>
      <c r="D602" s="21"/>
      <c r="E602" s="20"/>
      <c r="F602" s="20"/>
      <c r="G602" s="20"/>
      <c r="H602" s="20"/>
      <c r="I602" s="21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2:25" x14ac:dyDescent="0.2">
      <c r="B603" s="21"/>
      <c r="C603" s="21"/>
      <c r="D603" s="21"/>
      <c r="E603" s="20"/>
      <c r="F603" s="20"/>
      <c r="G603" s="20"/>
      <c r="H603" s="20"/>
      <c r="I603" s="21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2:25" x14ac:dyDescent="0.2">
      <c r="B604" s="21"/>
      <c r="C604" s="21"/>
      <c r="D604" s="21"/>
      <c r="E604" s="20"/>
      <c r="F604" s="20"/>
      <c r="G604" s="20"/>
      <c r="H604" s="20"/>
      <c r="I604" s="21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2:25" x14ac:dyDescent="0.2">
      <c r="B605" s="21"/>
      <c r="C605" s="21"/>
      <c r="D605" s="21"/>
      <c r="E605" s="20"/>
      <c r="F605" s="20"/>
      <c r="G605" s="20"/>
      <c r="H605" s="20"/>
      <c r="I605" s="21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2:25" x14ac:dyDescent="0.2">
      <c r="B606" s="21"/>
      <c r="C606" s="21"/>
      <c r="D606" s="21"/>
      <c r="E606" s="20"/>
      <c r="F606" s="20"/>
      <c r="G606" s="20"/>
      <c r="H606" s="20"/>
      <c r="I606" s="21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2:25" x14ac:dyDescent="0.2">
      <c r="B607" s="21"/>
      <c r="C607" s="21"/>
      <c r="D607" s="21"/>
      <c r="E607" s="20"/>
      <c r="F607" s="20"/>
      <c r="G607" s="20"/>
      <c r="H607" s="20"/>
      <c r="I607" s="21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2:25" x14ac:dyDescent="0.2">
      <c r="B608" s="21"/>
      <c r="C608" s="21"/>
      <c r="D608" s="21"/>
      <c r="E608" s="20"/>
      <c r="F608" s="20"/>
      <c r="G608" s="20"/>
      <c r="H608" s="20"/>
      <c r="I608" s="21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2:25" x14ac:dyDescent="0.2">
      <c r="B609" s="21"/>
      <c r="C609" s="21"/>
      <c r="D609" s="21"/>
      <c r="E609" s="20"/>
      <c r="F609" s="20"/>
      <c r="G609" s="20"/>
      <c r="H609" s="20"/>
      <c r="I609" s="21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2:25" x14ac:dyDescent="0.2">
      <c r="B610" s="21"/>
      <c r="C610" s="21"/>
      <c r="D610" s="21"/>
      <c r="E610" s="20"/>
      <c r="F610" s="20"/>
      <c r="G610" s="20"/>
      <c r="H610" s="20"/>
      <c r="I610" s="21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2:25" x14ac:dyDescent="0.2">
      <c r="B611" s="21"/>
      <c r="C611" s="21"/>
      <c r="D611" s="21"/>
      <c r="E611" s="20"/>
      <c r="F611" s="20"/>
      <c r="G611" s="20"/>
      <c r="H611" s="20"/>
      <c r="I611" s="21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2:25" x14ac:dyDescent="0.2">
      <c r="B612" s="21"/>
      <c r="C612" s="21"/>
      <c r="D612" s="21"/>
      <c r="E612" s="20"/>
      <c r="F612" s="20"/>
      <c r="G612" s="20"/>
      <c r="H612" s="20"/>
      <c r="I612" s="21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2:25" x14ac:dyDescent="0.2">
      <c r="B613" s="21"/>
      <c r="C613" s="21"/>
      <c r="D613" s="21"/>
      <c r="E613" s="20"/>
      <c r="F613" s="20"/>
      <c r="G613" s="20"/>
      <c r="H613" s="20"/>
      <c r="I613" s="21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2:25" x14ac:dyDescent="0.2">
      <c r="B614" s="21"/>
      <c r="C614" s="21"/>
      <c r="D614" s="21"/>
      <c r="E614" s="20"/>
      <c r="F614" s="20"/>
      <c r="G614" s="20"/>
      <c r="H614" s="20"/>
      <c r="I614" s="21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2:25" x14ac:dyDescent="0.2">
      <c r="B615" s="21"/>
      <c r="C615" s="21"/>
      <c r="D615" s="21"/>
      <c r="E615" s="20"/>
      <c r="F615" s="20"/>
      <c r="G615" s="20"/>
      <c r="H615" s="20"/>
      <c r="I615" s="21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2:25" x14ac:dyDescent="0.2">
      <c r="B616" s="21"/>
      <c r="C616" s="21"/>
      <c r="D616" s="21"/>
      <c r="E616" s="20"/>
      <c r="F616" s="20"/>
      <c r="G616" s="20"/>
      <c r="H616" s="20"/>
      <c r="I616" s="21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2:25" x14ac:dyDescent="0.2">
      <c r="B617" s="21"/>
      <c r="C617" s="21"/>
      <c r="D617" s="21"/>
      <c r="E617" s="20"/>
      <c r="F617" s="20"/>
      <c r="G617" s="20"/>
      <c r="H617" s="20"/>
      <c r="I617" s="21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2:25" x14ac:dyDescent="0.2">
      <c r="B618" s="21"/>
      <c r="C618" s="21"/>
      <c r="D618" s="21"/>
      <c r="E618" s="20"/>
      <c r="F618" s="20"/>
      <c r="G618" s="20"/>
      <c r="H618" s="20"/>
      <c r="I618" s="21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2:25" x14ac:dyDescent="0.2">
      <c r="B619" s="21"/>
      <c r="C619" s="21"/>
      <c r="D619" s="21"/>
      <c r="E619" s="20"/>
      <c r="F619" s="20"/>
      <c r="G619" s="20"/>
      <c r="H619" s="20"/>
      <c r="I619" s="21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2:25" x14ac:dyDescent="0.2">
      <c r="B620" s="21"/>
      <c r="C620" s="21"/>
      <c r="D620" s="21"/>
      <c r="E620" s="20"/>
      <c r="F620" s="20"/>
      <c r="G620" s="20"/>
      <c r="H620" s="20"/>
      <c r="I620" s="21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2:25" x14ac:dyDescent="0.2">
      <c r="B621" s="21"/>
      <c r="C621" s="21"/>
      <c r="D621" s="21"/>
      <c r="E621" s="20"/>
      <c r="F621" s="20"/>
      <c r="G621" s="20"/>
      <c r="H621" s="20"/>
      <c r="I621" s="21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2:25" x14ac:dyDescent="0.2">
      <c r="B622" s="21"/>
      <c r="C622" s="21"/>
      <c r="D622" s="21"/>
      <c r="E622" s="20"/>
      <c r="F622" s="20"/>
      <c r="G622" s="20"/>
      <c r="H622" s="20"/>
      <c r="I622" s="21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2:25" x14ac:dyDescent="0.2">
      <c r="B623" s="21"/>
      <c r="C623" s="21"/>
      <c r="D623" s="21"/>
      <c r="E623" s="20"/>
      <c r="F623" s="20"/>
      <c r="G623" s="20"/>
      <c r="H623" s="20"/>
      <c r="I623" s="21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2:25" x14ac:dyDescent="0.2">
      <c r="B624" s="21"/>
      <c r="C624" s="21"/>
      <c r="D624" s="21"/>
      <c r="E624" s="20"/>
      <c r="F624" s="20"/>
      <c r="G624" s="20"/>
      <c r="H624" s="20"/>
      <c r="I624" s="21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2:25" x14ac:dyDescent="0.2">
      <c r="B625" s="21"/>
      <c r="C625" s="21"/>
      <c r="D625" s="21"/>
      <c r="E625" s="20"/>
      <c r="F625" s="20"/>
      <c r="G625" s="20"/>
      <c r="H625" s="20"/>
      <c r="I625" s="21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2:25" x14ac:dyDescent="0.2">
      <c r="B626" s="21"/>
      <c r="C626" s="21"/>
      <c r="D626" s="21"/>
      <c r="E626" s="20"/>
      <c r="F626" s="20"/>
      <c r="G626" s="20"/>
      <c r="H626" s="20"/>
      <c r="I626" s="21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 spans="2:25" x14ac:dyDescent="0.2">
      <c r="B627" s="21"/>
      <c r="C627" s="21"/>
      <c r="D627" s="21"/>
      <c r="E627" s="20"/>
      <c r="F627" s="20"/>
      <c r="G627" s="20"/>
      <c r="H627" s="20"/>
      <c r="I627" s="21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 spans="2:25" x14ac:dyDescent="0.2">
      <c r="B628" s="21"/>
      <c r="C628" s="21"/>
      <c r="D628" s="21"/>
      <c r="E628" s="20"/>
      <c r="F628" s="20"/>
      <c r="G628" s="20"/>
      <c r="H628" s="20"/>
      <c r="I628" s="21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 spans="2:25" x14ac:dyDescent="0.2">
      <c r="B629" s="21"/>
      <c r="C629" s="21"/>
      <c r="D629" s="21"/>
      <c r="E629" s="20"/>
      <c r="F629" s="20"/>
      <c r="G629" s="20"/>
      <c r="H629" s="20"/>
      <c r="I629" s="21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 spans="2:25" x14ac:dyDescent="0.2">
      <c r="B630" s="21"/>
      <c r="C630" s="21"/>
      <c r="D630" s="21"/>
      <c r="E630" s="20"/>
      <c r="F630" s="20"/>
      <c r="G630" s="20"/>
      <c r="H630" s="20"/>
      <c r="I630" s="21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 spans="2:25" x14ac:dyDescent="0.2">
      <c r="B631" s="21"/>
      <c r="C631" s="21"/>
      <c r="D631" s="21"/>
      <c r="E631" s="20"/>
      <c r="F631" s="20"/>
      <c r="G631" s="20"/>
      <c r="H631" s="20"/>
      <c r="I631" s="21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 spans="2:25" x14ac:dyDescent="0.2">
      <c r="B632" s="21"/>
      <c r="C632" s="21"/>
      <c r="D632" s="21"/>
      <c r="E632" s="20"/>
      <c r="F632" s="20"/>
      <c r="G632" s="20"/>
      <c r="H632" s="20"/>
      <c r="I632" s="21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 spans="2:25" x14ac:dyDescent="0.2">
      <c r="B633" s="21"/>
      <c r="C633" s="21"/>
      <c r="D633" s="21"/>
      <c r="E633" s="20"/>
      <c r="F633" s="20"/>
      <c r="G633" s="20"/>
      <c r="H633" s="20"/>
      <c r="I633" s="21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 spans="2:25" x14ac:dyDescent="0.2">
      <c r="B634" s="21"/>
      <c r="C634" s="21"/>
      <c r="D634" s="21"/>
      <c r="E634" s="20"/>
      <c r="F634" s="20"/>
      <c r="G634" s="20"/>
      <c r="H634" s="20"/>
      <c r="I634" s="21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 spans="2:25" x14ac:dyDescent="0.2">
      <c r="B635" s="21"/>
      <c r="C635" s="21"/>
      <c r="D635" s="21"/>
      <c r="E635" s="20"/>
      <c r="F635" s="20"/>
      <c r="G635" s="20"/>
      <c r="H635" s="20"/>
      <c r="I635" s="21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 spans="2:25" x14ac:dyDescent="0.2">
      <c r="B636" s="21"/>
      <c r="C636" s="21"/>
      <c r="D636" s="21"/>
      <c r="E636" s="20"/>
      <c r="F636" s="20"/>
      <c r="G636" s="20"/>
      <c r="H636" s="20"/>
      <c r="I636" s="21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 spans="2:25" x14ac:dyDescent="0.2">
      <c r="B637" s="21"/>
      <c r="C637" s="21"/>
      <c r="D637" s="21"/>
      <c r="E637" s="20"/>
      <c r="F637" s="20"/>
      <c r="G637" s="20"/>
      <c r="H637" s="20"/>
      <c r="I637" s="21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 spans="2:25" x14ac:dyDescent="0.2">
      <c r="B638" s="21"/>
      <c r="C638" s="21"/>
      <c r="D638" s="21"/>
      <c r="E638" s="20"/>
      <c r="F638" s="20"/>
      <c r="G638" s="20"/>
      <c r="H638" s="20"/>
      <c r="I638" s="21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 spans="2:25" x14ac:dyDescent="0.2">
      <c r="B639" s="21"/>
      <c r="C639" s="21"/>
      <c r="D639" s="21"/>
      <c r="E639" s="20"/>
      <c r="F639" s="20"/>
      <c r="G639" s="20"/>
      <c r="H639" s="20"/>
      <c r="I639" s="21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 spans="2:25" x14ac:dyDescent="0.2">
      <c r="B640" s="21"/>
      <c r="C640" s="21"/>
      <c r="D640" s="21"/>
      <c r="E640" s="20"/>
      <c r="F640" s="20"/>
      <c r="G640" s="20"/>
      <c r="H640" s="20"/>
      <c r="I640" s="21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 spans="2:25" x14ac:dyDescent="0.2">
      <c r="B641" s="21"/>
      <c r="C641" s="21"/>
      <c r="D641" s="21"/>
      <c r="E641" s="20"/>
      <c r="F641" s="20"/>
      <c r="G641" s="20"/>
      <c r="H641" s="20"/>
      <c r="I641" s="21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 spans="2:25" x14ac:dyDescent="0.2">
      <c r="B642" s="21"/>
      <c r="C642" s="21"/>
      <c r="D642" s="21"/>
      <c r="E642" s="20"/>
      <c r="F642" s="20"/>
      <c r="G642" s="20"/>
      <c r="H642" s="20"/>
      <c r="I642" s="21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 spans="2:25" x14ac:dyDescent="0.2">
      <c r="B643" s="21"/>
      <c r="C643" s="21"/>
      <c r="D643" s="21"/>
      <c r="E643" s="20"/>
      <c r="F643" s="20"/>
      <c r="G643" s="20"/>
      <c r="H643" s="20"/>
      <c r="I643" s="21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 spans="2:25" x14ac:dyDescent="0.2">
      <c r="B644" s="21"/>
      <c r="C644" s="21"/>
      <c r="D644" s="21"/>
      <c r="E644" s="20"/>
      <c r="F644" s="20"/>
      <c r="G644" s="20"/>
      <c r="H644" s="20"/>
      <c r="I644" s="21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 spans="2:25" x14ac:dyDescent="0.2">
      <c r="B645" s="21"/>
      <c r="C645" s="21"/>
      <c r="D645" s="21"/>
      <c r="E645" s="20"/>
      <c r="F645" s="20"/>
      <c r="G645" s="20"/>
      <c r="H645" s="20"/>
      <c r="I645" s="21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 spans="2:25" x14ac:dyDescent="0.2">
      <c r="B646" s="21"/>
      <c r="C646" s="21"/>
      <c r="D646" s="21"/>
      <c r="E646" s="20"/>
      <c r="F646" s="20"/>
      <c r="G646" s="20"/>
      <c r="H646" s="20"/>
      <c r="I646" s="21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 spans="2:25" x14ac:dyDescent="0.2">
      <c r="B647" s="21"/>
      <c r="C647" s="21"/>
      <c r="D647" s="21"/>
      <c r="E647" s="20"/>
      <c r="F647" s="20"/>
      <c r="G647" s="20"/>
      <c r="H647" s="20"/>
      <c r="I647" s="21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 spans="2:25" x14ac:dyDescent="0.2">
      <c r="B648" s="21"/>
      <c r="C648" s="21"/>
      <c r="D648" s="21"/>
      <c r="E648" s="20"/>
      <c r="F648" s="20"/>
      <c r="G648" s="20"/>
      <c r="H648" s="20"/>
      <c r="I648" s="21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 spans="2:25" x14ac:dyDescent="0.2">
      <c r="B649" s="21"/>
      <c r="C649" s="21"/>
      <c r="D649" s="21"/>
      <c r="E649" s="20"/>
      <c r="F649" s="20"/>
      <c r="G649" s="20"/>
      <c r="H649" s="20"/>
      <c r="I649" s="21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 spans="2:25" x14ac:dyDescent="0.2">
      <c r="B650" s="21"/>
      <c r="C650" s="21"/>
      <c r="D650" s="21"/>
      <c r="E650" s="20"/>
      <c r="F650" s="20"/>
      <c r="G650" s="20"/>
      <c r="H650" s="20"/>
      <c r="I650" s="21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 spans="2:25" x14ac:dyDescent="0.2">
      <c r="B651" s="21"/>
      <c r="C651" s="21"/>
      <c r="D651" s="21"/>
      <c r="E651" s="20"/>
      <c r="F651" s="20"/>
      <c r="G651" s="20"/>
      <c r="H651" s="20"/>
      <c r="I651" s="21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 spans="2:25" x14ac:dyDescent="0.2">
      <c r="B652" s="21"/>
      <c r="C652" s="21"/>
      <c r="D652" s="21"/>
      <c r="E652" s="20"/>
      <c r="F652" s="20"/>
      <c r="G652" s="20"/>
      <c r="H652" s="20"/>
      <c r="I652" s="21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 spans="2:25" x14ac:dyDescent="0.2">
      <c r="B653" s="21"/>
      <c r="C653" s="21"/>
      <c r="D653" s="21"/>
      <c r="E653" s="20"/>
      <c r="F653" s="20"/>
      <c r="G653" s="20"/>
      <c r="H653" s="20"/>
      <c r="I653" s="21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 spans="2:25" x14ac:dyDescent="0.2">
      <c r="B654" s="21"/>
      <c r="C654" s="21"/>
      <c r="D654" s="21"/>
      <c r="E654" s="20"/>
      <c r="F654" s="20"/>
      <c r="G654" s="20"/>
      <c r="H654" s="20"/>
      <c r="I654" s="21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 spans="2:25" x14ac:dyDescent="0.2">
      <c r="B655" s="21"/>
      <c r="C655" s="21"/>
      <c r="D655" s="21"/>
      <c r="E655" s="20"/>
      <c r="F655" s="20"/>
      <c r="G655" s="20"/>
      <c r="H655" s="20"/>
      <c r="I655" s="21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 spans="2:25" x14ac:dyDescent="0.2">
      <c r="B656" s="21"/>
      <c r="C656" s="21"/>
      <c r="D656" s="21"/>
      <c r="E656" s="20"/>
      <c r="F656" s="20"/>
      <c r="G656" s="20"/>
      <c r="H656" s="20"/>
      <c r="I656" s="21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 spans="2:25" x14ac:dyDescent="0.2">
      <c r="B657" s="21"/>
      <c r="C657" s="21"/>
      <c r="D657" s="21"/>
      <c r="E657" s="20"/>
      <c r="F657" s="20"/>
      <c r="G657" s="20"/>
      <c r="H657" s="20"/>
      <c r="I657" s="21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 spans="2:25" x14ac:dyDescent="0.2">
      <c r="B658" s="21"/>
      <c r="C658" s="21"/>
      <c r="D658" s="21"/>
      <c r="E658" s="20"/>
      <c r="F658" s="20"/>
      <c r="G658" s="20"/>
      <c r="H658" s="20"/>
      <c r="I658" s="21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 spans="2:25" x14ac:dyDescent="0.2">
      <c r="B659" s="21"/>
      <c r="C659" s="21"/>
      <c r="D659" s="21"/>
      <c r="E659" s="20"/>
      <c r="F659" s="20"/>
      <c r="G659" s="20"/>
      <c r="H659" s="20"/>
      <c r="I659" s="21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 spans="2:25" x14ac:dyDescent="0.2">
      <c r="B660" s="21"/>
      <c r="C660" s="21"/>
      <c r="D660" s="21"/>
      <c r="E660" s="20"/>
      <c r="F660" s="20"/>
      <c r="G660" s="20"/>
      <c r="H660" s="20"/>
      <c r="I660" s="21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 spans="2:25" x14ac:dyDescent="0.2">
      <c r="B661" s="21"/>
      <c r="C661" s="21"/>
      <c r="D661" s="21"/>
      <c r="E661" s="20"/>
      <c r="F661" s="20"/>
      <c r="G661" s="20"/>
      <c r="H661" s="20"/>
      <c r="I661" s="21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 spans="2:25" x14ac:dyDescent="0.2">
      <c r="B662" s="21"/>
      <c r="C662" s="21"/>
      <c r="D662" s="21"/>
      <c r="E662" s="20"/>
      <c r="F662" s="20"/>
      <c r="G662" s="20"/>
      <c r="H662" s="20"/>
      <c r="I662" s="21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 spans="2:25" x14ac:dyDescent="0.2">
      <c r="B663" s="21"/>
      <c r="C663" s="21"/>
      <c r="D663" s="21"/>
      <c r="E663" s="20"/>
      <c r="F663" s="20"/>
      <c r="G663" s="20"/>
      <c r="H663" s="20"/>
      <c r="I663" s="21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 spans="2:25" x14ac:dyDescent="0.2">
      <c r="B664" s="21"/>
      <c r="C664" s="21"/>
      <c r="D664" s="21"/>
      <c r="E664" s="20"/>
      <c r="F664" s="20"/>
      <c r="G664" s="20"/>
      <c r="H664" s="20"/>
      <c r="I664" s="21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 spans="2:25" x14ac:dyDescent="0.2">
      <c r="B665" s="21"/>
      <c r="C665" s="21"/>
      <c r="D665" s="21"/>
      <c r="E665" s="20"/>
      <c r="F665" s="20"/>
      <c r="G665" s="20"/>
      <c r="H665" s="20"/>
      <c r="I665" s="21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2:25" x14ac:dyDescent="0.2">
      <c r="B666" s="21"/>
      <c r="C666" s="21"/>
      <c r="D666" s="21"/>
      <c r="E666" s="20"/>
      <c r="F666" s="20"/>
      <c r="G666" s="20"/>
      <c r="H666" s="20"/>
      <c r="I666" s="21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 spans="2:25" x14ac:dyDescent="0.2">
      <c r="B667" s="21"/>
      <c r="C667" s="21"/>
      <c r="D667" s="21"/>
      <c r="E667" s="20"/>
      <c r="F667" s="20"/>
      <c r="G667" s="20"/>
      <c r="H667" s="20"/>
      <c r="I667" s="21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 spans="2:25" x14ac:dyDescent="0.2">
      <c r="B668" s="21"/>
      <c r="C668" s="21"/>
      <c r="D668" s="21"/>
      <c r="E668" s="20"/>
      <c r="F668" s="20"/>
      <c r="G668" s="20"/>
      <c r="H668" s="20"/>
      <c r="I668" s="21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 spans="2:25" x14ac:dyDescent="0.2">
      <c r="B669" s="21"/>
      <c r="C669" s="21"/>
      <c r="D669" s="21"/>
      <c r="E669" s="20"/>
      <c r="F669" s="20"/>
      <c r="G669" s="20"/>
      <c r="H669" s="20"/>
      <c r="I669" s="21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 spans="2:25" x14ac:dyDescent="0.2">
      <c r="B670" s="21"/>
      <c r="C670" s="21"/>
      <c r="D670" s="21"/>
      <c r="E670" s="20"/>
      <c r="F670" s="20"/>
      <c r="G670" s="20"/>
      <c r="H670" s="20"/>
      <c r="I670" s="21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 spans="2:25" x14ac:dyDescent="0.2">
      <c r="B671" s="21"/>
      <c r="C671" s="21"/>
      <c r="D671" s="21"/>
      <c r="E671" s="20"/>
      <c r="F671" s="20"/>
      <c r="G671" s="20"/>
      <c r="H671" s="20"/>
      <c r="I671" s="21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 spans="2:25" x14ac:dyDescent="0.2">
      <c r="B672" s="21"/>
      <c r="C672" s="21"/>
      <c r="D672" s="21"/>
      <c r="E672" s="20"/>
      <c r="F672" s="20"/>
      <c r="G672" s="20"/>
      <c r="H672" s="20"/>
      <c r="I672" s="21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 spans="2:25" x14ac:dyDescent="0.2">
      <c r="B673" s="21"/>
      <c r="C673" s="21"/>
      <c r="D673" s="21"/>
      <c r="E673" s="20"/>
      <c r="F673" s="20"/>
      <c r="G673" s="20"/>
      <c r="H673" s="20"/>
      <c r="I673" s="21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 spans="2:25" x14ac:dyDescent="0.2">
      <c r="B674" s="21"/>
      <c r="C674" s="21"/>
      <c r="D674" s="21"/>
      <c r="E674" s="20"/>
      <c r="F674" s="20"/>
      <c r="G674" s="20"/>
      <c r="H674" s="20"/>
      <c r="I674" s="21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 spans="2:25" x14ac:dyDescent="0.2">
      <c r="B675" s="21"/>
      <c r="C675" s="21"/>
      <c r="D675" s="21"/>
      <c r="E675" s="20"/>
      <c r="F675" s="20"/>
      <c r="G675" s="20"/>
      <c r="H675" s="20"/>
      <c r="I675" s="21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 spans="2:25" x14ac:dyDescent="0.2">
      <c r="B676" s="21"/>
      <c r="C676" s="21"/>
      <c r="D676" s="21"/>
      <c r="E676" s="20"/>
      <c r="F676" s="20"/>
      <c r="G676" s="20"/>
      <c r="H676" s="20"/>
      <c r="I676" s="21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 spans="2:25" x14ac:dyDescent="0.2">
      <c r="B677" s="21"/>
      <c r="C677" s="21"/>
      <c r="D677" s="21"/>
      <c r="E677" s="20"/>
      <c r="F677" s="20"/>
      <c r="G677" s="20"/>
      <c r="H677" s="20"/>
      <c r="I677" s="21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 spans="2:25" x14ac:dyDescent="0.2">
      <c r="B678" s="21"/>
      <c r="C678" s="21"/>
      <c r="D678" s="21"/>
      <c r="E678" s="20"/>
      <c r="F678" s="20"/>
      <c r="G678" s="20"/>
      <c r="H678" s="20"/>
      <c r="I678" s="21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 spans="2:25" x14ac:dyDescent="0.2">
      <c r="B679" s="21"/>
      <c r="C679" s="21"/>
      <c r="D679" s="21"/>
      <c r="E679" s="20"/>
      <c r="F679" s="20"/>
      <c r="G679" s="20"/>
      <c r="H679" s="20"/>
      <c r="I679" s="21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 spans="2:25" x14ac:dyDescent="0.2">
      <c r="B680" s="21"/>
      <c r="C680" s="21"/>
      <c r="D680" s="21"/>
      <c r="E680" s="20"/>
      <c r="F680" s="20"/>
      <c r="G680" s="20"/>
      <c r="H680" s="20"/>
      <c r="I680" s="21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 spans="2:25" x14ac:dyDescent="0.2">
      <c r="B681" s="21"/>
      <c r="C681" s="21"/>
      <c r="D681" s="21"/>
      <c r="E681" s="20"/>
      <c r="F681" s="20"/>
      <c r="G681" s="20"/>
      <c r="H681" s="20"/>
      <c r="I681" s="21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2:25" x14ac:dyDescent="0.2">
      <c r="B682" s="21"/>
      <c r="C682" s="21"/>
      <c r="D682" s="21"/>
      <c r="E682" s="20"/>
      <c r="F682" s="20"/>
      <c r="G682" s="20"/>
      <c r="H682" s="20"/>
      <c r="I682" s="21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 spans="2:25" x14ac:dyDescent="0.2">
      <c r="B683" s="21"/>
      <c r="C683" s="21"/>
      <c r="D683" s="21"/>
      <c r="E683" s="20"/>
      <c r="F683" s="20"/>
      <c r="G683" s="20"/>
      <c r="H683" s="20"/>
      <c r="I683" s="21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 spans="2:25" x14ac:dyDescent="0.2">
      <c r="B684" s="21"/>
      <c r="C684" s="21"/>
      <c r="D684" s="21"/>
      <c r="E684" s="20"/>
      <c r="F684" s="20"/>
      <c r="G684" s="20"/>
      <c r="H684" s="20"/>
      <c r="I684" s="21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 spans="2:25" x14ac:dyDescent="0.2">
      <c r="B685" s="21"/>
      <c r="C685" s="21"/>
      <c r="D685" s="21"/>
      <c r="E685" s="20"/>
      <c r="F685" s="20"/>
      <c r="G685" s="20"/>
      <c r="H685" s="20"/>
      <c r="I685" s="21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 spans="2:25" x14ac:dyDescent="0.2">
      <c r="B686" s="21"/>
      <c r="C686" s="21"/>
      <c r="D686" s="21"/>
      <c r="E686" s="20"/>
      <c r="F686" s="20"/>
      <c r="G686" s="20"/>
      <c r="H686" s="20"/>
      <c r="I686" s="21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 spans="2:25" x14ac:dyDescent="0.2">
      <c r="B687" s="21"/>
      <c r="C687" s="21"/>
      <c r="D687" s="21"/>
      <c r="E687" s="20"/>
      <c r="F687" s="20"/>
      <c r="G687" s="20"/>
      <c r="H687" s="20"/>
      <c r="I687" s="21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 spans="2:25" x14ac:dyDescent="0.2">
      <c r="B688" s="21"/>
      <c r="C688" s="21"/>
      <c r="D688" s="21"/>
      <c r="E688" s="20"/>
      <c r="F688" s="20"/>
      <c r="G688" s="20"/>
      <c r="H688" s="20"/>
      <c r="I688" s="21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 spans="2:25" x14ac:dyDescent="0.2">
      <c r="B689" s="21"/>
      <c r="C689" s="21"/>
      <c r="D689" s="21"/>
      <c r="E689" s="20"/>
      <c r="F689" s="20"/>
      <c r="G689" s="20"/>
      <c r="H689" s="20"/>
      <c r="I689" s="21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 spans="2:25" x14ac:dyDescent="0.2">
      <c r="B690" s="21"/>
      <c r="C690" s="21"/>
      <c r="D690" s="21"/>
      <c r="E690" s="20"/>
      <c r="F690" s="20"/>
      <c r="G690" s="20"/>
      <c r="H690" s="20"/>
      <c r="I690" s="21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 spans="2:25" x14ac:dyDescent="0.2">
      <c r="B691" s="21"/>
      <c r="C691" s="21"/>
      <c r="D691" s="21"/>
      <c r="E691" s="20"/>
      <c r="F691" s="20"/>
      <c r="G691" s="20"/>
      <c r="H691" s="20"/>
      <c r="I691" s="21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 spans="2:25" x14ac:dyDescent="0.2">
      <c r="B692" s="21"/>
      <c r="C692" s="21"/>
      <c r="D692" s="21"/>
      <c r="E692" s="20"/>
      <c r="F692" s="20"/>
      <c r="G692" s="20"/>
      <c r="H692" s="20"/>
      <c r="I692" s="21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 spans="2:25" x14ac:dyDescent="0.2">
      <c r="B693" s="21"/>
      <c r="C693" s="21"/>
      <c r="D693" s="21"/>
      <c r="E693" s="20"/>
      <c r="F693" s="20"/>
      <c r="G693" s="20"/>
      <c r="H693" s="20"/>
      <c r="I693" s="21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 spans="2:25" x14ac:dyDescent="0.2">
      <c r="B694" s="21"/>
      <c r="C694" s="21"/>
      <c r="D694" s="21"/>
      <c r="E694" s="20"/>
      <c r="F694" s="20"/>
      <c r="G694" s="20"/>
      <c r="H694" s="20"/>
      <c r="I694" s="21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 spans="2:25" x14ac:dyDescent="0.2">
      <c r="B695" s="21"/>
      <c r="C695" s="21"/>
      <c r="D695" s="21"/>
      <c r="E695" s="20"/>
      <c r="F695" s="20"/>
      <c r="G695" s="20"/>
      <c r="H695" s="20"/>
      <c r="I695" s="21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 spans="2:25" x14ac:dyDescent="0.2">
      <c r="B696" s="21"/>
      <c r="C696" s="21"/>
      <c r="D696" s="21"/>
      <c r="E696" s="20"/>
      <c r="F696" s="20"/>
      <c r="G696" s="20"/>
      <c r="H696" s="20"/>
      <c r="I696" s="21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 spans="2:25" x14ac:dyDescent="0.2">
      <c r="B697" s="21"/>
      <c r="C697" s="21"/>
      <c r="D697" s="21"/>
      <c r="E697" s="20"/>
      <c r="F697" s="20"/>
      <c r="G697" s="20"/>
      <c r="H697" s="20"/>
      <c r="I697" s="21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2:25" x14ac:dyDescent="0.2">
      <c r="B698" s="21"/>
      <c r="C698" s="21"/>
      <c r="D698" s="21"/>
      <c r="E698" s="20"/>
      <c r="F698" s="20"/>
      <c r="G698" s="20"/>
      <c r="H698" s="20"/>
      <c r="I698" s="21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 spans="2:25" x14ac:dyDescent="0.2">
      <c r="B699" s="21"/>
      <c r="C699" s="21"/>
      <c r="D699" s="21"/>
      <c r="E699" s="20"/>
      <c r="F699" s="20"/>
      <c r="G699" s="20"/>
      <c r="H699" s="20"/>
      <c r="I699" s="21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 spans="2:25" x14ac:dyDescent="0.2">
      <c r="B700" s="21"/>
      <c r="C700" s="21"/>
      <c r="D700" s="21"/>
      <c r="E700" s="20"/>
      <c r="F700" s="20"/>
      <c r="G700" s="20"/>
      <c r="H700" s="20"/>
      <c r="I700" s="21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 spans="2:25" x14ac:dyDescent="0.2">
      <c r="B701" s="21"/>
      <c r="C701" s="21"/>
      <c r="D701" s="21"/>
      <c r="E701" s="20"/>
      <c r="F701" s="20"/>
      <c r="G701" s="20"/>
      <c r="H701" s="20"/>
      <c r="I701" s="21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 spans="2:25" x14ac:dyDescent="0.2">
      <c r="B702" s="21"/>
      <c r="C702" s="21"/>
      <c r="D702" s="21"/>
      <c r="E702" s="20"/>
      <c r="F702" s="20"/>
      <c r="G702" s="20"/>
      <c r="H702" s="20"/>
      <c r="I702" s="21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 spans="2:25" x14ac:dyDescent="0.2">
      <c r="B703" s="21"/>
      <c r="C703" s="21"/>
      <c r="D703" s="21"/>
      <c r="E703" s="20"/>
      <c r="F703" s="20"/>
      <c r="G703" s="20"/>
      <c r="H703" s="20"/>
      <c r="I703" s="21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 spans="2:25" x14ac:dyDescent="0.2">
      <c r="B704" s="21"/>
      <c r="C704" s="21"/>
      <c r="D704" s="21"/>
      <c r="E704" s="20"/>
      <c r="F704" s="20"/>
      <c r="G704" s="20"/>
      <c r="H704" s="20"/>
      <c r="I704" s="21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2:25" x14ac:dyDescent="0.2">
      <c r="B705" s="21"/>
      <c r="C705" s="21"/>
      <c r="D705" s="21"/>
      <c r="E705" s="20"/>
      <c r="F705" s="20"/>
      <c r="G705" s="20"/>
      <c r="H705" s="20"/>
      <c r="I705" s="21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 spans="2:25" x14ac:dyDescent="0.2">
      <c r="B706" s="21"/>
      <c r="C706" s="21"/>
      <c r="D706" s="21"/>
      <c r="E706" s="20"/>
      <c r="F706" s="20"/>
      <c r="G706" s="20"/>
      <c r="H706" s="20"/>
      <c r="I706" s="21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 spans="2:25" x14ac:dyDescent="0.2">
      <c r="B707" s="21"/>
      <c r="C707" s="21"/>
      <c r="D707" s="21"/>
      <c r="E707" s="20"/>
      <c r="F707" s="20"/>
      <c r="G707" s="20"/>
      <c r="H707" s="20"/>
      <c r="I707" s="21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 spans="2:25" x14ac:dyDescent="0.2">
      <c r="B708" s="21"/>
      <c r="C708" s="21"/>
      <c r="D708" s="21"/>
      <c r="E708" s="20"/>
      <c r="F708" s="20"/>
      <c r="G708" s="20"/>
      <c r="H708" s="20"/>
      <c r="I708" s="21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 spans="2:25" x14ac:dyDescent="0.2">
      <c r="B709" s="21"/>
      <c r="C709" s="21"/>
      <c r="D709" s="21"/>
      <c r="E709" s="20"/>
      <c r="F709" s="20"/>
      <c r="G709" s="20"/>
      <c r="H709" s="20"/>
      <c r="I709" s="21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 spans="2:25" x14ac:dyDescent="0.2">
      <c r="B710" s="21"/>
      <c r="C710" s="21"/>
      <c r="D710" s="21"/>
      <c r="E710" s="20"/>
      <c r="F710" s="20"/>
      <c r="G710" s="20"/>
      <c r="H710" s="20"/>
      <c r="I710" s="21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 spans="2:25" x14ac:dyDescent="0.2">
      <c r="B711" s="21"/>
      <c r="C711" s="21"/>
      <c r="D711" s="21"/>
      <c r="E711" s="20"/>
      <c r="F711" s="20"/>
      <c r="G711" s="20"/>
      <c r="H711" s="20"/>
      <c r="I711" s="21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 spans="2:25" x14ac:dyDescent="0.2">
      <c r="B712" s="21"/>
      <c r="C712" s="21"/>
      <c r="D712" s="21"/>
      <c r="E712" s="20"/>
      <c r="F712" s="20"/>
      <c r="G712" s="20"/>
      <c r="H712" s="20"/>
      <c r="I712" s="21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 spans="2:25" x14ac:dyDescent="0.2">
      <c r="B713" s="21"/>
      <c r="C713" s="21"/>
      <c r="D713" s="21"/>
      <c r="E713" s="20"/>
      <c r="F713" s="20"/>
      <c r="G713" s="20"/>
      <c r="H713" s="20"/>
      <c r="I713" s="21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 spans="2:25" x14ac:dyDescent="0.2">
      <c r="B714" s="21"/>
      <c r="C714" s="21"/>
      <c r="D714" s="21"/>
      <c r="E714" s="20"/>
      <c r="F714" s="20"/>
      <c r="G714" s="20"/>
      <c r="H714" s="20"/>
      <c r="I714" s="21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 spans="2:25" x14ac:dyDescent="0.2">
      <c r="B715" s="21"/>
      <c r="C715" s="21"/>
      <c r="D715" s="21"/>
      <c r="E715" s="20"/>
      <c r="F715" s="20"/>
      <c r="G715" s="20"/>
      <c r="H715" s="20"/>
      <c r="I715" s="21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 spans="2:25" x14ac:dyDescent="0.2">
      <c r="B716" s="21"/>
      <c r="C716" s="21"/>
      <c r="D716" s="21"/>
      <c r="E716" s="20"/>
      <c r="F716" s="20"/>
      <c r="G716" s="20"/>
      <c r="H716" s="20"/>
      <c r="I716" s="21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 spans="2:25" x14ac:dyDescent="0.2">
      <c r="B717" s="21"/>
      <c r="C717" s="21"/>
      <c r="D717" s="21"/>
      <c r="E717" s="20"/>
      <c r="F717" s="20"/>
      <c r="G717" s="20"/>
      <c r="H717" s="20"/>
      <c r="I717" s="21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 spans="2:25" x14ac:dyDescent="0.2">
      <c r="B718" s="21"/>
      <c r="C718" s="21"/>
      <c r="D718" s="21"/>
      <c r="E718" s="20"/>
      <c r="F718" s="20"/>
      <c r="G718" s="20"/>
      <c r="H718" s="20"/>
      <c r="I718" s="21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 spans="2:25" x14ac:dyDescent="0.2">
      <c r="B719" s="21"/>
      <c r="C719" s="21"/>
      <c r="D719" s="21"/>
      <c r="E719" s="20"/>
      <c r="F719" s="20"/>
      <c r="G719" s="20"/>
      <c r="H719" s="20"/>
      <c r="I719" s="21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 spans="2:25" x14ac:dyDescent="0.2">
      <c r="B720" s="21"/>
      <c r="C720" s="21"/>
      <c r="D720" s="21"/>
      <c r="E720" s="20"/>
      <c r="F720" s="20"/>
      <c r="G720" s="20"/>
      <c r="H720" s="20"/>
      <c r="I720" s="21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 spans="2:25" x14ac:dyDescent="0.2">
      <c r="B721" s="21"/>
      <c r="C721" s="21"/>
      <c r="D721" s="21"/>
      <c r="E721" s="20"/>
      <c r="F721" s="20"/>
      <c r="G721" s="20"/>
      <c r="H721" s="20"/>
      <c r="I721" s="21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2:25" x14ac:dyDescent="0.2">
      <c r="B722" s="21"/>
      <c r="C722" s="21"/>
      <c r="D722" s="21"/>
      <c r="E722" s="20"/>
      <c r="F722" s="20"/>
      <c r="G722" s="20"/>
      <c r="H722" s="20"/>
      <c r="I722" s="21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 spans="2:25" x14ac:dyDescent="0.2">
      <c r="B723" s="21"/>
      <c r="C723" s="21"/>
      <c r="D723" s="21"/>
      <c r="E723" s="20"/>
      <c r="F723" s="20"/>
      <c r="G723" s="20"/>
      <c r="H723" s="20"/>
      <c r="I723" s="21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 spans="2:25" x14ac:dyDescent="0.2">
      <c r="B724" s="21"/>
      <c r="C724" s="21"/>
      <c r="D724" s="21"/>
      <c r="E724" s="20"/>
      <c r="F724" s="20"/>
      <c r="G724" s="20"/>
      <c r="H724" s="20"/>
      <c r="I724" s="21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 spans="2:25" x14ac:dyDescent="0.2">
      <c r="B725" s="21"/>
      <c r="C725" s="21"/>
      <c r="D725" s="21"/>
      <c r="E725" s="20"/>
      <c r="F725" s="20"/>
      <c r="G725" s="20"/>
      <c r="H725" s="20"/>
      <c r="I725" s="21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 spans="2:25" x14ac:dyDescent="0.2">
      <c r="B726" s="21"/>
      <c r="C726" s="21"/>
      <c r="D726" s="21"/>
      <c r="E726" s="20"/>
      <c r="F726" s="20"/>
      <c r="G726" s="20"/>
      <c r="H726" s="20"/>
      <c r="I726" s="21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 spans="2:25" x14ac:dyDescent="0.2">
      <c r="B727" s="21"/>
      <c r="C727" s="21"/>
      <c r="D727" s="21"/>
      <c r="E727" s="20"/>
      <c r="F727" s="20"/>
      <c r="G727" s="20"/>
      <c r="H727" s="20"/>
      <c r="I727" s="21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 spans="2:25" x14ac:dyDescent="0.2">
      <c r="B728" s="21"/>
      <c r="C728" s="21"/>
      <c r="D728" s="21"/>
      <c r="E728" s="20"/>
      <c r="F728" s="20"/>
      <c r="G728" s="20"/>
      <c r="H728" s="20"/>
      <c r="I728" s="21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 spans="2:25" x14ac:dyDescent="0.2">
      <c r="B729" s="21"/>
      <c r="C729" s="21"/>
      <c r="D729" s="21"/>
      <c r="E729" s="20"/>
      <c r="F729" s="20"/>
      <c r="G729" s="20"/>
      <c r="H729" s="20"/>
      <c r="I729" s="21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 spans="2:25" x14ac:dyDescent="0.2">
      <c r="B730" s="21"/>
      <c r="C730" s="21"/>
      <c r="D730" s="21"/>
      <c r="E730" s="20"/>
      <c r="F730" s="20"/>
      <c r="G730" s="20"/>
      <c r="H730" s="20"/>
      <c r="I730" s="21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 spans="2:25" x14ac:dyDescent="0.2">
      <c r="B731" s="21"/>
      <c r="C731" s="21"/>
      <c r="D731" s="21"/>
      <c r="E731" s="20"/>
      <c r="F731" s="20"/>
      <c r="G731" s="20"/>
      <c r="H731" s="20"/>
      <c r="I731" s="21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 spans="2:25" x14ac:dyDescent="0.2">
      <c r="B732" s="21"/>
      <c r="C732" s="21"/>
      <c r="D732" s="21"/>
      <c r="E732" s="20"/>
      <c r="F732" s="20"/>
      <c r="G732" s="20"/>
      <c r="H732" s="20"/>
      <c r="I732" s="21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 spans="2:25" x14ac:dyDescent="0.2">
      <c r="B733" s="21"/>
      <c r="C733" s="21"/>
      <c r="D733" s="21"/>
      <c r="E733" s="20"/>
      <c r="F733" s="20"/>
      <c r="G733" s="20"/>
      <c r="H733" s="20"/>
      <c r="I733" s="21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 spans="2:25" x14ac:dyDescent="0.2">
      <c r="B734" s="21"/>
      <c r="C734" s="21"/>
      <c r="D734" s="21"/>
      <c r="E734" s="20"/>
      <c r="F734" s="20"/>
      <c r="G734" s="20"/>
      <c r="H734" s="20"/>
      <c r="I734" s="21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 spans="2:25" x14ac:dyDescent="0.2">
      <c r="B735" s="21"/>
      <c r="C735" s="21"/>
      <c r="D735" s="21"/>
      <c r="E735" s="20"/>
      <c r="F735" s="20"/>
      <c r="G735" s="20"/>
      <c r="H735" s="20"/>
      <c r="I735" s="21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 spans="2:25" x14ac:dyDescent="0.2">
      <c r="B736" s="21"/>
      <c r="C736" s="21"/>
      <c r="D736" s="21"/>
      <c r="E736" s="20"/>
      <c r="F736" s="20"/>
      <c r="G736" s="20"/>
      <c r="H736" s="20"/>
      <c r="I736" s="21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 spans="2:25" x14ac:dyDescent="0.2">
      <c r="B737" s="21"/>
      <c r="C737" s="21"/>
      <c r="D737" s="21"/>
      <c r="E737" s="20"/>
      <c r="F737" s="20"/>
      <c r="G737" s="20"/>
      <c r="H737" s="20"/>
      <c r="I737" s="21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 spans="2:25" x14ac:dyDescent="0.2">
      <c r="B738" s="21"/>
      <c r="C738" s="21"/>
      <c r="D738" s="21"/>
      <c r="E738" s="20"/>
      <c r="F738" s="20"/>
      <c r="G738" s="20"/>
      <c r="H738" s="20"/>
      <c r="I738" s="21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2:25" x14ac:dyDescent="0.2">
      <c r="B739" s="21"/>
      <c r="C739" s="21"/>
      <c r="D739" s="21"/>
      <c r="E739" s="20"/>
      <c r="F739" s="20"/>
      <c r="G739" s="20"/>
      <c r="H739" s="20"/>
      <c r="I739" s="21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 spans="2:25" x14ac:dyDescent="0.2">
      <c r="B740" s="21"/>
      <c r="C740" s="21"/>
      <c r="D740" s="21"/>
      <c r="E740" s="20"/>
      <c r="F740" s="20"/>
      <c r="G740" s="20"/>
      <c r="H740" s="20"/>
      <c r="I740" s="21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 spans="2:25" x14ac:dyDescent="0.2">
      <c r="B741" s="21"/>
      <c r="C741" s="21"/>
      <c r="D741" s="21"/>
      <c r="E741" s="20"/>
      <c r="F741" s="20"/>
      <c r="G741" s="20"/>
      <c r="H741" s="20"/>
      <c r="I741" s="21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 spans="2:25" x14ac:dyDescent="0.2">
      <c r="B742" s="21"/>
      <c r="C742" s="21"/>
      <c r="D742" s="21"/>
      <c r="E742" s="20"/>
      <c r="F742" s="20"/>
      <c r="G742" s="20"/>
      <c r="H742" s="20"/>
      <c r="I742" s="21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 spans="2:25" x14ac:dyDescent="0.2">
      <c r="B743" s="21"/>
      <c r="C743" s="21"/>
      <c r="D743" s="21"/>
      <c r="E743" s="20"/>
      <c r="F743" s="20"/>
      <c r="G743" s="20"/>
      <c r="H743" s="20"/>
      <c r="I743" s="21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 spans="2:25" x14ac:dyDescent="0.2">
      <c r="B744" s="21"/>
      <c r="C744" s="21"/>
      <c r="D744" s="21"/>
      <c r="E744" s="20"/>
      <c r="F744" s="20"/>
      <c r="G744" s="20"/>
      <c r="H744" s="20"/>
      <c r="I744" s="21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 spans="2:25" x14ac:dyDescent="0.2">
      <c r="B745" s="21"/>
      <c r="C745" s="21"/>
      <c r="D745" s="21"/>
      <c r="E745" s="20"/>
      <c r="F745" s="20"/>
      <c r="G745" s="20"/>
      <c r="H745" s="20"/>
      <c r="I745" s="21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 spans="2:25" x14ac:dyDescent="0.2">
      <c r="B746" s="21"/>
      <c r="C746" s="21"/>
      <c r="D746" s="21"/>
      <c r="E746" s="20"/>
      <c r="F746" s="20"/>
      <c r="G746" s="20"/>
      <c r="H746" s="20"/>
      <c r="I746" s="21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 spans="2:25" x14ac:dyDescent="0.2">
      <c r="B747" s="21"/>
      <c r="C747" s="21"/>
      <c r="D747" s="21"/>
      <c r="E747" s="20"/>
      <c r="F747" s="20"/>
      <c r="G747" s="20"/>
      <c r="H747" s="20"/>
      <c r="I747" s="21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 spans="2:25" x14ac:dyDescent="0.2">
      <c r="B748" s="21"/>
      <c r="C748" s="21"/>
      <c r="D748" s="21"/>
      <c r="E748" s="20"/>
      <c r="F748" s="20"/>
      <c r="G748" s="20"/>
      <c r="H748" s="20"/>
      <c r="I748" s="21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 spans="2:25" x14ac:dyDescent="0.2">
      <c r="B749" s="21"/>
      <c r="C749" s="21"/>
      <c r="D749" s="21"/>
      <c r="E749" s="20"/>
      <c r="F749" s="20"/>
      <c r="G749" s="20"/>
      <c r="H749" s="20"/>
      <c r="I749" s="21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 spans="2:25" x14ac:dyDescent="0.2">
      <c r="B750" s="21"/>
      <c r="C750" s="21"/>
      <c r="D750" s="21"/>
      <c r="E750" s="20"/>
      <c r="F750" s="20"/>
      <c r="G750" s="20"/>
      <c r="H750" s="20"/>
      <c r="I750" s="21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 spans="2:25" x14ac:dyDescent="0.2">
      <c r="B751" s="21"/>
      <c r="C751" s="21"/>
      <c r="D751" s="21"/>
      <c r="E751" s="20"/>
      <c r="F751" s="20"/>
      <c r="G751" s="20"/>
      <c r="H751" s="20"/>
      <c r="I751" s="21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 spans="2:25" x14ac:dyDescent="0.2">
      <c r="B752" s="21"/>
      <c r="C752" s="21"/>
      <c r="D752" s="21"/>
      <c r="E752" s="20"/>
      <c r="F752" s="20"/>
      <c r="G752" s="20"/>
      <c r="H752" s="20"/>
      <c r="I752" s="21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 spans="2:25" x14ac:dyDescent="0.2">
      <c r="B753" s="21"/>
      <c r="C753" s="21"/>
      <c r="D753" s="21"/>
      <c r="E753" s="20"/>
      <c r="F753" s="20"/>
      <c r="G753" s="20"/>
      <c r="H753" s="20"/>
      <c r="I753" s="21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 spans="2:25" x14ac:dyDescent="0.2">
      <c r="B754" s="21"/>
      <c r="C754" s="21"/>
      <c r="D754" s="21"/>
      <c r="E754" s="20"/>
      <c r="F754" s="20"/>
      <c r="G754" s="20"/>
      <c r="H754" s="20"/>
      <c r="I754" s="21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 spans="2:25" x14ac:dyDescent="0.2">
      <c r="B755" s="21"/>
      <c r="C755" s="21"/>
      <c r="D755" s="21"/>
      <c r="E755" s="20"/>
      <c r="F755" s="20"/>
      <c r="G755" s="20"/>
      <c r="H755" s="20"/>
      <c r="I755" s="21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 spans="2:25" x14ac:dyDescent="0.2">
      <c r="B756" s="21"/>
      <c r="C756" s="21"/>
      <c r="D756" s="21"/>
      <c r="E756" s="20"/>
      <c r="F756" s="20"/>
      <c r="G756" s="20"/>
      <c r="H756" s="20"/>
      <c r="I756" s="21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 spans="2:25" x14ac:dyDescent="0.2">
      <c r="B757" s="21"/>
      <c r="C757" s="21"/>
      <c r="D757" s="21"/>
      <c r="E757" s="20"/>
      <c r="F757" s="20"/>
      <c r="G757" s="20"/>
      <c r="H757" s="20"/>
      <c r="I757" s="21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 spans="2:25" x14ac:dyDescent="0.2">
      <c r="B758" s="21"/>
      <c r="C758" s="21"/>
      <c r="D758" s="21"/>
      <c r="E758" s="20"/>
      <c r="F758" s="20"/>
      <c r="G758" s="20"/>
      <c r="H758" s="20"/>
      <c r="I758" s="21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 spans="2:25" x14ac:dyDescent="0.2">
      <c r="B759" s="21"/>
      <c r="C759" s="21"/>
      <c r="D759" s="21"/>
      <c r="E759" s="20"/>
      <c r="F759" s="20"/>
      <c r="G759" s="20"/>
      <c r="H759" s="20"/>
      <c r="I759" s="21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 spans="2:25" x14ac:dyDescent="0.2">
      <c r="B760" s="21"/>
      <c r="C760" s="21"/>
      <c r="D760" s="21"/>
      <c r="E760" s="20"/>
      <c r="F760" s="20"/>
      <c r="G760" s="20"/>
      <c r="H760" s="20"/>
      <c r="I760" s="21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 spans="2:25" x14ac:dyDescent="0.2">
      <c r="B761" s="21"/>
      <c r="C761" s="21"/>
      <c r="D761" s="21"/>
      <c r="E761" s="20"/>
      <c r="F761" s="20"/>
      <c r="G761" s="20"/>
      <c r="H761" s="20"/>
      <c r="I761" s="21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 spans="2:25" x14ac:dyDescent="0.2">
      <c r="B762" s="21"/>
      <c r="C762" s="21"/>
      <c r="D762" s="21"/>
      <c r="E762" s="20"/>
      <c r="F762" s="20"/>
      <c r="G762" s="20"/>
      <c r="H762" s="20"/>
      <c r="I762" s="21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 spans="2:25" x14ac:dyDescent="0.2">
      <c r="B763" s="21"/>
      <c r="C763" s="21"/>
      <c r="D763" s="21"/>
      <c r="E763" s="20"/>
      <c r="F763" s="20"/>
      <c r="G763" s="20"/>
      <c r="H763" s="20"/>
      <c r="I763" s="21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 spans="2:25" x14ac:dyDescent="0.2">
      <c r="B764" s="21"/>
      <c r="C764" s="21"/>
      <c r="D764" s="21"/>
      <c r="E764" s="20"/>
      <c r="F764" s="20"/>
      <c r="G764" s="20"/>
      <c r="H764" s="20"/>
      <c r="I764" s="21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 spans="2:25" x14ac:dyDescent="0.2">
      <c r="B765" s="21"/>
      <c r="C765" s="21"/>
      <c r="D765" s="21"/>
      <c r="E765" s="20"/>
      <c r="F765" s="20"/>
      <c r="G765" s="20"/>
      <c r="H765" s="20"/>
      <c r="I765" s="21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 spans="2:25" x14ac:dyDescent="0.2">
      <c r="B766" s="21"/>
      <c r="C766" s="21"/>
      <c r="D766" s="21"/>
      <c r="E766" s="20"/>
      <c r="F766" s="20"/>
      <c r="G766" s="20"/>
      <c r="H766" s="20"/>
      <c r="I766" s="21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 spans="2:25" x14ac:dyDescent="0.2">
      <c r="B767" s="21"/>
      <c r="C767" s="21"/>
      <c r="D767" s="21"/>
      <c r="E767" s="20"/>
      <c r="F767" s="20"/>
      <c r="G767" s="20"/>
      <c r="H767" s="20"/>
      <c r="I767" s="21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 spans="2:25" x14ac:dyDescent="0.2">
      <c r="B768" s="21"/>
      <c r="C768" s="21"/>
      <c r="D768" s="21"/>
      <c r="E768" s="20"/>
      <c r="F768" s="20"/>
      <c r="G768" s="20"/>
      <c r="H768" s="20"/>
      <c r="I768" s="21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 spans="2:25" x14ac:dyDescent="0.2">
      <c r="B769" s="21"/>
      <c r="C769" s="21"/>
      <c r="D769" s="21"/>
      <c r="E769" s="20"/>
      <c r="F769" s="20"/>
      <c r="G769" s="20"/>
      <c r="H769" s="20"/>
      <c r="I769" s="21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 spans="2:25" x14ac:dyDescent="0.2">
      <c r="B770" s="21"/>
      <c r="C770" s="21"/>
      <c r="D770" s="21"/>
      <c r="E770" s="20"/>
      <c r="F770" s="20"/>
      <c r="G770" s="20"/>
      <c r="H770" s="20"/>
      <c r="I770" s="21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 spans="2:25" x14ac:dyDescent="0.2">
      <c r="B771" s="21"/>
      <c r="C771" s="21"/>
      <c r="D771" s="21"/>
      <c r="E771" s="20"/>
      <c r="F771" s="20"/>
      <c r="G771" s="20"/>
      <c r="H771" s="20"/>
      <c r="I771" s="21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 spans="2:25" x14ac:dyDescent="0.2">
      <c r="B772" s="21"/>
      <c r="C772" s="21"/>
      <c r="D772" s="21"/>
      <c r="E772" s="20"/>
      <c r="F772" s="20"/>
      <c r="G772" s="20"/>
      <c r="H772" s="20"/>
      <c r="I772" s="21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 spans="2:25" x14ac:dyDescent="0.2">
      <c r="B773" s="21"/>
      <c r="C773" s="21"/>
      <c r="D773" s="21"/>
      <c r="E773" s="20"/>
      <c r="F773" s="20"/>
      <c r="G773" s="20"/>
      <c r="H773" s="20"/>
      <c r="I773" s="21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 spans="2:25" x14ac:dyDescent="0.2">
      <c r="B774" s="21"/>
      <c r="C774" s="21"/>
      <c r="D774" s="21"/>
      <c r="E774" s="20"/>
      <c r="F774" s="20"/>
      <c r="G774" s="20"/>
      <c r="H774" s="20"/>
      <c r="I774" s="21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 spans="2:25" x14ac:dyDescent="0.2">
      <c r="B775" s="21"/>
      <c r="C775" s="21"/>
      <c r="D775" s="21"/>
      <c r="E775" s="20"/>
      <c r="F775" s="20"/>
      <c r="G775" s="20"/>
      <c r="H775" s="20"/>
      <c r="I775" s="21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 spans="2:25" x14ac:dyDescent="0.2">
      <c r="B776" s="21"/>
      <c r="C776" s="21"/>
      <c r="D776" s="21"/>
      <c r="E776" s="20"/>
      <c r="F776" s="20"/>
      <c r="G776" s="20"/>
      <c r="H776" s="20"/>
      <c r="I776" s="21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 spans="2:25" x14ac:dyDescent="0.2">
      <c r="B777" s="21"/>
      <c r="C777" s="21"/>
      <c r="D777" s="21"/>
      <c r="E777" s="20"/>
      <c r="F777" s="20"/>
      <c r="G777" s="20"/>
      <c r="H777" s="20"/>
      <c r="I777" s="21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 spans="2:25" x14ac:dyDescent="0.2">
      <c r="B778" s="21"/>
      <c r="C778" s="21"/>
      <c r="D778" s="21"/>
      <c r="E778" s="20"/>
      <c r="F778" s="20"/>
      <c r="G778" s="20"/>
      <c r="H778" s="20"/>
      <c r="I778" s="21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 spans="2:25" x14ac:dyDescent="0.2">
      <c r="B779" s="21"/>
      <c r="C779" s="21"/>
      <c r="D779" s="21"/>
      <c r="E779" s="20"/>
      <c r="F779" s="20"/>
      <c r="G779" s="20"/>
      <c r="H779" s="20"/>
      <c r="I779" s="21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 spans="2:25" x14ac:dyDescent="0.2">
      <c r="B780" s="21"/>
      <c r="C780" s="21"/>
      <c r="D780" s="21"/>
      <c r="E780" s="20"/>
      <c r="F780" s="20"/>
      <c r="G780" s="20"/>
      <c r="H780" s="20"/>
      <c r="I780" s="21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 spans="2:25" x14ac:dyDescent="0.2">
      <c r="B781" s="21"/>
      <c r="C781" s="21"/>
      <c r="D781" s="21"/>
      <c r="E781" s="20"/>
      <c r="F781" s="20"/>
      <c r="G781" s="20"/>
      <c r="H781" s="20"/>
      <c r="I781" s="21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2:25" x14ac:dyDescent="0.2">
      <c r="B782" s="21"/>
      <c r="C782" s="21"/>
      <c r="D782" s="21"/>
      <c r="E782" s="20"/>
      <c r="F782" s="20"/>
      <c r="G782" s="20"/>
      <c r="H782" s="20"/>
      <c r="I782" s="21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 spans="2:25" x14ac:dyDescent="0.2">
      <c r="B783" s="21"/>
      <c r="C783" s="21"/>
      <c r="D783" s="21"/>
      <c r="E783" s="20"/>
      <c r="F783" s="20"/>
      <c r="G783" s="20"/>
      <c r="H783" s="20"/>
      <c r="I783" s="21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 spans="2:25" x14ac:dyDescent="0.2">
      <c r="B784" s="21"/>
      <c r="C784" s="21"/>
      <c r="D784" s="21"/>
      <c r="E784" s="20"/>
      <c r="F784" s="20"/>
      <c r="G784" s="20"/>
      <c r="H784" s="20"/>
      <c r="I784" s="21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 spans="2:25" x14ac:dyDescent="0.2">
      <c r="B785" s="21"/>
      <c r="C785" s="21"/>
      <c r="D785" s="21"/>
      <c r="E785" s="20"/>
      <c r="F785" s="20"/>
      <c r="G785" s="20"/>
      <c r="H785" s="20"/>
      <c r="I785" s="21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 spans="2:25" x14ac:dyDescent="0.2">
      <c r="B786" s="21"/>
      <c r="C786" s="21"/>
      <c r="D786" s="21"/>
      <c r="E786" s="20"/>
      <c r="F786" s="20"/>
      <c r="G786" s="20"/>
      <c r="H786" s="20"/>
      <c r="I786" s="21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2:25" x14ac:dyDescent="0.2">
      <c r="B787" s="21"/>
      <c r="C787" s="21"/>
      <c r="D787" s="21"/>
      <c r="E787" s="20"/>
      <c r="F787" s="20"/>
      <c r="G787" s="20"/>
      <c r="H787" s="20"/>
      <c r="I787" s="21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 spans="2:25" x14ac:dyDescent="0.2">
      <c r="B788" s="21"/>
      <c r="C788" s="21"/>
      <c r="D788" s="21"/>
      <c r="E788" s="20"/>
      <c r="F788" s="20"/>
      <c r="G788" s="20"/>
      <c r="H788" s="20"/>
      <c r="I788" s="21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 spans="2:25" x14ac:dyDescent="0.2">
      <c r="B789" s="21"/>
      <c r="C789" s="21"/>
      <c r="D789" s="21"/>
      <c r="E789" s="20"/>
      <c r="F789" s="20"/>
      <c r="G789" s="20"/>
      <c r="H789" s="20"/>
      <c r="I789" s="21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 spans="2:25" x14ac:dyDescent="0.2">
      <c r="B790" s="21"/>
      <c r="C790" s="21"/>
      <c r="D790" s="21"/>
      <c r="E790" s="20"/>
      <c r="F790" s="20"/>
      <c r="G790" s="20"/>
      <c r="H790" s="20"/>
      <c r="I790" s="21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 spans="2:25" x14ac:dyDescent="0.2">
      <c r="B791" s="21"/>
      <c r="C791" s="21"/>
      <c r="D791" s="21"/>
      <c r="E791" s="20"/>
      <c r="F791" s="20"/>
      <c r="G791" s="20"/>
      <c r="H791" s="20"/>
      <c r="I791" s="21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 spans="2:25" x14ac:dyDescent="0.2">
      <c r="B792" s="21"/>
      <c r="C792" s="21"/>
      <c r="D792" s="21"/>
      <c r="E792" s="20"/>
      <c r="F792" s="20"/>
      <c r="G792" s="20"/>
      <c r="H792" s="20"/>
      <c r="I792" s="21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 spans="2:25" x14ac:dyDescent="0.2">
      <c r="B793" s="21"/>
      <c r="C793" s="21"/>
      <c r="D793" s="21"/>
      <c r="E793" s="20"/>
      <c r="F793" s="20"/>
      <c r="G793" s="20"/>
      <c r="H793" s="20"/>
      <c r="I793" s="21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 spans="2:25" x14ac:dyDescent="0.2">
      <c r="B794" s="21"/>
      <c r="C794" s="21"/>
      <c r="D794" s="21"/>
      <c r="E794" s="20"/>
      <c r="F794" s="20"/>
      <c r="G794" s="20"/>
      <c r="H794" s="20"/>
      <c r="I794" s="21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 spans="2:25" x14ac:dyDescent="0.2">
      <c r="B795" s="21"/>
      <c r="C795" s="21"/>
      <c r="D795" s="21"/>
      <c r="E795" s="20"/>
      <c r="F795" s="20"/>
      <c r="G795" s="20"/>
      <c r="H795" s="20"/>
      <c r="I795" s="21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 spans="2:25" x14ac:dyDescent="0.2">
      <c r="B796" s="21"/>
      <c r="C796" s="21"/>
      <c r="D796" s="21"/>
      <c r="E796" s="20"/>
      <c r="F796" s="20"/>
      <c r="G796" s="20"/>
      <c r="H796" s="20"/>
      <c r="I796" s="21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 spans="2:25" x14ac:dyDescent="0.2">
      <c r="B797" s="21"/>
      <c r="C797" s="21"/>
      <c r="D797" s="21"/>
      <c r="E797" s="20"/>
      <c r="F797" s="20"/>
      <c r="G797" s="20"/>
      <c r="H797" s="20"/>
      <c r="I797" s="21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 spans="2:25" x14ac:dyDescent="0.2">
      <c r="B798" s="21"/>
      <c r="C798" s="21"/>
      <c r="D798" s="21"/>
      <c r="E798" s="20"/>
      <c r="F798" s="20"/>
      <c r="G798" s="20"/>
      <c r="H798" s="20"/>
      <c r="I798" s="21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 spans="2:25" x14ac:dyDescent="0.2">
      <c r="B799" s="21"/>
      <c r="C799" s="21"/>
      <c r="D799" s="21"/>
      <c r="E799" s="20"/>
      <c r="F799" s="20"/>
      <c r="G799" s="20"/>
      <c r="H799" s="20"/>
      <c r="I799" s="21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 spans="2:25" x14ac:dyDescent="0.2">
      <c r="B800" s="21"/>
      <c r="C800" s="21"/>
      <c r="D800" s="21"/>
      <c r="E800" s="20"/>
      <c r="F800" s="20"/>
      <c r="G800" s="20"/>
      <c r="H800" s="20"/>
      <c r="I800" s="21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2:25" x14ac:dyDescent="0.2">
      <c r="B801" s="21"/>
      <c r="C801" s="21"/>
      <c r="D801" s="21"/>
      <c r="E801" s="20"/>
      <c r="F801" s="20"/>
      <c r="G801" s="20"/>
      <c r="H801" s="20"/>
      <c r="I801" s="21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 spans="2:25" x14ac:dyDescent="0.2">
      <c r="B802" s="21"/>
      <c r="C802" s="21"/>
      <c r="D802" s="21"/>
      <c r="E802" s="20"/>
      <c r="F802" s="20"/>
      <c r="G802" s="20"/>
      <c r="H802" s="20"/>
      <c r="I802" s="21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 spans="2:25" x14ac:dyDescent="0.2">
      <c r="B803" s="21"/>
      <c r="C803" s="21"/>
      <c r="D803" s="21"/>
      <c r="E803" s="20"/>
      <c r="F803" s="20"/>
      <c r="G803" s="20"/>
      <c r="H803" s="20"/>
      <c r="I803" s="21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 spans="2:25" x14ac:dyDescent="0.2">
      <c r="B804" s="21"/>
      <c r="C804" s="21"/>
      <c r="D804" s="21"/>
      <c r="E804" s="20"/>
      <c r="F804" s="20"/>
      <c r="G804" s="20"/>
      <c r="H804" s="20"/>
      <c r="I804" s="21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 spans="2:25" x14ac:dyDescent="0.2">
      <c r="B805" s="21"/>
      <c r="C805" s="21"/>
      <c r="D805" s="21"/>
      <c r="E805" s="20"/>
      <c r="F805" s="20"/>
      <c r="G805" s="20"/>
      <c r="H805" s="20"/>
      <c r="I805" s="21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 spans="2:25" x14ac:dyDescent="0.2">
      <c r="B806" s="21"/>
      <c r="C806" s="21"/>
      <c r="D806" s="21"/>
      <c r="E806" s="20"/>
      <c r="F806" s="20"/>
      <c r="G806" s="20"/>
      <c r="H806" s="20"/>
      <c r="I806" s="21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 spans="2:25" x14ac:dyDescent="0.2">
      <c r="B807" s="21"/>
      <c r="C807" s="21"/>
      <c r="D807" s="21"/>
      <c r="E807" s="20"/>
      <c r="F807" s="20"/>
      <c r="G807" s="20"/>
      <c r="H807" s="20"/>
      <c r="I807" s="21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 spans="2:25" x14ac:dyDescent="0.2">
      <c r="B808" s="21"/>
      <c r="C808" s="21"/>
      <c r="D808" s="21"/>
      <c r="E808" s="20"/>
      <c r="F808" s="20"/>
      <c r="G808" s="20"/>
      <c r="H808" s="20"/>
      <c r="I808" s="21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 spans="2:25" x14ac:dyDescent="0.2">
      <c r="B809" s="21"/>
      <c r="C809" s="21"/>
      <c r="D809" s="21"/>
      <c r="E809" s="20"/>
      <c r="F809" s="20"/>
      <c r="G809" s="20"/>
      <c r="H809" s="20"/>
      <c r="I809" s="21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 spans="2:25" x14ac:dyDescent="0.2">
      <c r="B810" s="21"/>
      <c r="C810" s="21"/>
      <c r="D810" s="21"/>
      <c r="E810" s="20"/>
      <c r="F810" s="20"/>
      <c r="G810" s="20"/>
      <c r="H810" s="20"/>
      <c r="I810" s="21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 spans="2:25" x14ac:dyDescent="0.2">
      <c r="B811" s="21"/>
      <c r="C811" s="21"/>
      <c r="D811" s="21"/>
      <c r="E811" s="20"/>
      <c r="F811" s="20"/>
      <c r="G811" s="20"/>
      <c r="H811" s="20"/>
      <c r="I811" s="21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 spans="2:25" x14ac:dyDescent="0.2">
      <c r="B812" s="21"/>
      <c r="C812" s="21"/>
      <c r="D812" s="21"/>
      <c r="E812" s="20"/>
      <c r="F812" s="20"/>
      <c r="G812" s="20"/>
      <c r="H812" s="20"/>
      <c r="I812" s="21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 spans="2:25" x14ac:dyDescent="0.2">
      <c r="B813" s="21"/>
      <c r="C813" s="21"/>
      <c r="D813" s="21"/>
      <c r="E813" s="20"/>
      <c r="F813" s="20"/>
      <c r="G813" s="20"/>
      <c r="H813" s="20"/>
      <c r="I813" s="21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 spans="2:25" x14ac:dyDescent="0.2">
      <c r="B814" s="21"/>
      <c r="C814" s="21"/>
      <c r="D814" s="21"/>
      <c r="E814" s="20"/>
      <c r="F814" s="20"/>
      <c r="G814" s="20"/>
      <c r="H814" s="20"/>
      <c r="I814" s="21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 spans="2:25" x14ac:dyDescent="0.2">
      <c r="B815" s="21"/>
      <c r="C815" s="21"/>
      <c r="D815" s="21"/>
      <c r="E815" s="20"/>
      <c r="F815" s="20"/>
      <c r="G815" s="20"/>
      <c r="H815" s="20"/>
      <c r="I815" s="21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 spans="2:25" x14ac:dyDescent="0.2">
      <c r="B816" s="21"/>
      <c r="C816" s="21"/>
      <c r="D816" s="21"/>
      <c r="E816" s="20"/>
      <c r="F816" s="20"/>
      <c r="G816" s="20"/>
      <c r="H816" s="20"/>
      <c r="I816" s="21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 spans="2:25" x14ac:dyDescent="0.2">
      <c r="B817" s="21"/>
      <c r="C817" s="21"/>
      <c r="D817" s="21"/>
      <c r="E817" s="20"/>
      <c r="F817" s="20"/>
      <c r="G817" s="20"/>
      <c r="H817" s="20"/>
      <c r="I817" s="21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 spans="2:25" x14ac:dyDescent="0.2">
      <c r="B818" s="21"/>
      <c r="C818" s="21"/>
      <c r="D818" s="21"/>
      <c r="E818" s="20"/>
      <c r="F818" s="20"/>
      <c r="G818" s="20"/>
      <c r="H818" s="20"/>
      <c r="I818" s="21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 spans="2:25" x14ac:dyDescent="0.2">
      <c r="B819" s="21"/>
      <c r="C819" s="21"/>
      <c r="D819" s="21"/>
      <c r="E819" s="20"/>
      <c r="F819" s="20"/>
      <c r="G819" s="20"/>
      <c r="H819" s="20"/>
      <c r="I819" s="21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2:25" x14ac:dyDescent="0.2">
      <c r="B820" s="21"/>
      <c r="C820" s="21"/>
      <c r="D820" s="21"/>
      <c r="E820" s="20"/>
      <c r="F820" s="20"/>
      <c r="G820" s="20"/>
      <c r="H820" s="20"/>
      <c r="I820" s="21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 spans="2:25" x14ac:dyDescent="0.2">
      <c r="B821" s="21"/>
      <c r="C821" s="21"/>
      <c r="D821" s="21"/>
      <c r="E821" s="20"/>
      <c r="F821" s="20"/>
      <c r="G821" s="20"/>
      <c r="H821" s="20"/>
      <c r="I821" s="21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 spans="2:25" x14ac:dyDescent="0.2">
      <c r="B822" s="21"/>
      <c r="C822" s="21"/>
      <c r="D822" s="21"/>
      <c r="E822" s="20"/>
      <c r="F822" s="20"/>
      <c r="G822" s="20"/>
      <c r="H822" s="20"/>
      <c r="I822" s="21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 spans="2:25" x14ac:dyDescent="0.2">
      <c r="B823" s="21"/>
      <c r="C823" s="21"/>
      <c r="D823" s="21"/>
      <c r="E823" s="20"/>
      <c r="F823" s="20"/>
      <c r="G823" s="20"/>
      <c r="H823" s="20"/>
      <c r="I823" s="21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 spans="2:25" x14ac:dyDescent="0.2">
      <c r="B824" s="21"/>
      <c r="C824" s="21"/>
      <c r="D824" s="21"/>
      <c r="E824" s="20"/>
      <c r="F824" s="20"/>
      <c r="G824" s="20"/>
      <c r="H824" s="20"/>
      <c r="I824" s="21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 spans="2:25" x14ac:dyDescent="0.2">
      <c r="B825" s="21"/>
      <c r="C825" s="21"/>
      <c r="D825" s="21"/>
      <c r="E825" s="20"/>
      <c r="F825" s="20"/>
      <c r="G825" s="20"/>
      <c r="H825" s="20"/>
      <c r="I825" s="21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 spans="2:25" x14ac:dyDescent="0.2">
      <c r="B826" s="21"/>
      <c r="C826" s="21"/>
      <c r="D826" s="21"/>
      <c r="E826" s="20"/>
      <c r="F826" s="20"/>
      <c r="G826" s="20"/>
      <c r="H826" s="20"/>
      <c r="I826" s="21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 spans="2:25" x14ac:dyDescent="0.2">
      <c r="B827" s="21"/>
      <c r="C827" s="21"/>
      <c r="D827" s="21"/>
      <c r="E827" s="20"/>
      <c r="F827" s="20"/>
      <c r="G827" s="20"/>
      <c r="H827" s="20"/>
      <c r="I827" s="21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 spans="2:25" x14ac:dyDescent="0.2">
      <c r="B828" s="21"/>
      <c r="C828" s="21"/>
      <c r="D828" s="21"/>
      <c r="E828" s="20"/>
      <c r="F828" s="20"/>
      <c r="G828" s="20"/>
      <c r="H828" s="20"/>
      <c r="I828" s="21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 spans="2:25" x14ac:dyDescent="0.2">
      <c r="B829" s="21"/>
      <c r="C829" s="21"/>
      <c r="D829" s="21"/>
      <c r="E829" s="20"/>
      <c r="F829" s="20"/>
      <c r="G829" s="20"/>
      <c r="H829" s="20"/>
      <c r="I829" s="21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 spans="2:25" x14ac:dyDescent="0.2">
      <c r="B830" s="21"/>
      <c r="C830" s="21"/>
      <c r="D830" s="21"/>
      <c r="E830" s="20"/>
      <c r="F830" s="20"/>
      <c r="G830" s="20"/>
      <c r="H830" s="20"/>
      <c r="I830" s="21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 spans="2:25" x14ac:dyDescent="0.2">
      <c r="B831" s="21"/>
      <c r="C831" s="21"/>
      <c r="D831" s="21"/>
      <c r="E831" s="20"/>
      <c r="F831" s="20"/>
      <c r="G831" s="20"/>
      <c r="H831" s="20"/>
      <c r="I831" s="21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 spans="2:25" x14ac:dyDescent="0.2">
      <c r="B832" s="21"/>
      <c r="C832" s="21"/>
      <c r="D832" s="21"/>
      <c r="E832" s="20"/>
      <c r="F832" s="20"/>
      <c r="G832" s="20"/>
      <c r="H832" s="20"/>
      <c r="I832" s="21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 spans="2:25" x14ac:dyDescent="0.2">
      <c r="B833" s="21"/>
      <c r="C833" s="21"/>
      <c r="D833" s="21"/>
      <c r="E833" s="20"/>
      <c r="F833" s="20"/>
      <c r="G833" s="20"/>
      <c r="H833" s="20"/>
      <c r="I833" s="21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 spans="2:25" x14ac:dyDescent="0.2">
      <c r="B834" s="21"/>
      <c r="C834" s="21"/>
      <c r="D834" s="21"/>
      <c r="E834" s="20"/>
      <c r="F834" s="20"/>
      <c r="G834" s="20"/>
      <c r="H834" s="20"/>
      <c r="I834" s="21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 spans="2:25" x14ac:dyDescent="0.2">
      <c r="B835" s="21"/>
      <c r="C835" s="21"/>
      <c r="D835" s="21"/>
      <c r="E835" s="20"/>
      <c r="F835" s="20"/>
      <c r="G835" s="20"/>
      <c r="H835" s="20"/>
      <c r="I835" s="21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 spans="2:25" x14ac:dyDescent="0.2">
      <c r="B836" s="21"/>
      <c r="C836" s="21"/>
      <c r="D836" s="21"/>
      <c r="E836" s="20"/>
      <c r="F836" s="20"/>
      <c r="G836" s="20"/>
      <c r="H836" s="20"/>
      <c r="I836" s="21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 spans="2:25" x14ac:dyDescent="0.2">
      <c r="B837" s="21"/>
      <c r="C837" s="21"/>
      <c r="D837" s="21"/>
      <c r="E837" s="20"/>
      <c r="F837" s="20"/>
      <c r="G837" s="20"/>
      <c r="H837" s="20"/>
      <c r="I837" s="21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 spans="2:25" x14ac:dyDescent="0.2">
      <c r="B838" s="21"/>
      <c r="C838" s="21"/>
      <c r="D838" s="21"/>
      <c r="E838" s="20"/>
      <c r="F838" s="20"/>
      <c r="G838" s="20"/>
      <c r="H838" s="20"/>
      <c r="I838" s="21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 spans="2:25" x14ac:dyDescent="0.2">
      <c r="B839" s="21"/>
      <c r="C839" s="21"/>
      <c r="D839" s="21"/>
      <c r="E839" s="20"/>
      <c r="F839" s="20"/>
      <c r="G839" s="20"/>
      <c r="H839" s="20"/>
      <c r="I839" s="21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2:25" x14ac:dyDescent="0.2">
      <c r="B840" s="21"/>
      <c r="C840" s="21"/>
      <c r="D840" s="21"/>
      <c r="E840" s="20"/>
      <c r="F840" s="20"/>
      <c r="G840" s="20"/>
      <c r="H840" s="20"/>
      <c r="I840" s="21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 spans="2:25" x14ac:dyDescent="0.2">
      <c r="B841" s="21"/>
      <c r="C841" s="21"/>
      <c r="D841" s="21"/>
      <c r="E841" s="20"/>
      <c r="F841" s="20"/>
      <c r="G841" s="20"/>
      <c r="H841" s="20"/>
      <c r="I841" s="21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 spans="2:25" x14ac:dyDescent="0.2">
      <c r="B842" s="21"/>
      <c r="C842" s="21"/>
      <c r="D842" s="21"/>
      <c r="E842" s="20"/>
      <c r="F842" s="20"/>
      <c r="G842" s="20"/>
      <c r="H842" s="20"/>
      <c r="I842" s="21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 spans="2:25" x14ac:dyDescent="0.2">
      <c r="B843" s="21"/>
      <c r="C843" s="21"/>
      <c r="D843" s="21"/>
      <c r="E843" s="20"/>
      <c r="F843" s="20"/>
      <c r="G843" s="20"/>
      <c r="H843" s="20"/>
      <c r="I843" s="21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 spans="2:25" x14ac:dyDescent="0.2">
      <c r="B844" s="21"/>
      <c r="C844" s="21"/>
      <c r="D844" s="21"/>
      <c r="E844" s="20"/>
      <c r="F844" s="20"/>
      <c r="G844" s="20"/>
      <c r="H844" s="20"/>
      <c r="I844" s="21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 spans="2:25" x14ac:dyDescent="0.2">
      <c r="B845" s="21"/>
      <c r="C845" s="21"/>
      <c r="D845" s="21"/>
      <c r="E845" s="20"/>
      <c r="F845" s="20"/>
      <c r="G845" s="20"/>
      <c r="H845" s="20"/>
      <c r="I845" s="21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 spans="2:25" x14ac:dyDescent="0.2">
      <c r="B846" s="21"/>
      <c r="C846" s="21"/>
      <c r="D846" s="21"/>
      <c r="E846" s="20"/>
      <c r="F846" s="20"/>
      <c r="G846" s="20"/>
      <c r="H846" s="20"/>
      <c r="I846" s="21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 spans="2:25" x14ac:dyDescent="0.2">
      <c r="B847" s="21"/>
      <c r="C847" s="21"/>
      <c r="D847" s="21"/>
      <c r="E847" s="20"/>
      <c r="F847" s="20"/>
      <c r="G847" s="20"/>
      <c r="H847" s="20"/>
      <c r="I847" s="21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 spans="2:25" x14ac:dyDescent="0.2">
      <c r="B848" s="21"/>
      <c r="C848" s="21"/>
      <c r="D848" s="21"/>
      <c r="E848" s="20"/>
      <c r="F848" s="20"/>
      <c r="G848" s="20"/>
      <c r="H848" s="20"/>
      <c r="I848" s="21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 spans="2:25" x14ac:dyDescent="0.2">
      <c r="B849" s="21"/>
      <c r="C849" s="21"/>
      <c r="D849" s="21"/>
      <c r="E849" s="20"/>
      <c r="F849" s="20"/>
      <c r="G849" s="20"/>
      <c r="H849" s="20"/>
      <c r="I849" s="21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 spans="2:25" x14ac:dyDescent="0.2">
      <c r="B850" s="21"/>
      <c r="C850" s="21"/>
      <c r="D850" s="21"/>
      <c r="E850" s="20"/>
      <c r="F850" s="20"/>
      <c r="G850" s="20"/>
      <c r="H850" s="20"/>
      <c r="I850" s="21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 spans="2:25" x14ac:dyDescent="0.2">
      <c r="B851" s="21"/>
      <c r="C851" s="21"/>
      <c r="D851" s="21"/>
      <c r="E851" s="20"/>
      <c r="F851" s="20"/>
      <c r="G851" s="20"/>
      <c r="H851" s="20"/>
      <c r="I851" s="21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 spans="2:25" x14ac:dyDescent="0.2">
      <c r="B852" s="21"/>
      <c r="C852" s="21"/>
      <c r="D852" s="21"/>
      <c r="E852" s="20"/>
      <c r="F852" s="20"/>
      <c r="G852" s="20"/>
      <c r="H852" s="20"/>
      <c r="I852" s="21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 spans="2:25" x14ac:dyDescent="0.2">
      <c r="B853" s="21"/>
      <c r="C853" s="21"/>
      <c r="D853" s="21"/>
      <c r="E853" s="20"/>
      <c r="F853" s="20"/>
      <c r="G853" s="20"/>
      <c r="H853" s="20"/>
      <c r="I853" s="21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 spans="2:25" x14ac:dyDescent="0.2">
      <c r="B854" s="21"/>
      <c r="C854" s="21"/>
      <c r="D854" s="21"/>
      <c r="E854" s="20"/>
      <c r="F854" s="20"/>
      <c r="G854" s="20"/>
      <c r="H854" s="20"/>
      <c r="I854" s="21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 spans="2:25" x14ac:dyDescent="0.2">
      <c r="B855" s="21"/>
      <c r="C855" s="21"/>
      <c r="D855" s="21"/>
      <c r="E855" s="20"/>
      <c r="F855" s="20"/>
      <c r="G855" s="20"/>
      <c r="H855" s="20"/>
      <c r="I855" s="21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 spans="2:25" x14ac:dyDescent="0.2">
      <c r="B856" s="21"/>
      <c r="C856" s="21"/>
      <c r="D856" s="21"/>
      <c r="E856" s="20"/>
      <c r="F856" s="20"/>
      <c r="G856" s="20"/>
      <c r="H856" s="20"/>
      <c r="I856" s="21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 spans="2:25" x14ac:dyDescent="0.2">
      <c r="B857" s="21"/>
      <c r="C857" s="21"/>
      <c r="D857" s="21"/>
      <c r="E857" s="20"/>
      <c r="F857" s="20"/>
      <c r="G857" s="20"/>
      <c r="H857" s="20"/>
      <c r="I857" s="21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 spans="2:25" x14ac:dyDescent="0.2">
      <c r="B858" s="21"/>
      <c r="C858" s="21"/>
      <c r="D858" s="21"/>
      <c r="E858" s="20"/>
      <c r="F858" s="20"/>
      <c r="G858" s="20"/>
      <c r="H858" s="20"/>
      <c r="I858" s="21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 spans="2:25" x14ac:dyDescent="0.2">
      <c r="B859" s="21"/>
      <c r="C859" s="21"/>
      <c r="D859" s="21"/>
      <c r="E859" s="20"/>
      <c r="F859" s="20"/>
      <c r="G859" s="20"/>
      <c r="H859" s="20"/>
      <c r="I859" s="21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2:25" x14ac:dyDescent="0.2">
      <c r="B860" s="21"/>
      <c r="C860" s="21"/>
      <c r="D860" s="21"/>
      <c r="E860" s="20"/>
      <c r="F860" s="20"/>
      <c r="G860" s="20"/>
      <c r="H860" s="20"/>
      <c r="I860" s="21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 spans="2:25" x14ac:dyDescent="0.2">
      <c r="B861" s="21"/>
      <c r="C861" s="21"/>
      <c r="D861" s="21"/>
      <c r="E861" s="20"/>
      <c r="F861" s="20"/>
      <c r="G861" s="20"/>
      <c r="H861" s="20"/>
      <c r="I861" s="21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 spans="2:25" x14ac:dyDescent="0.2">
      <c r="B862" s="21"/>
      <c r="C862" s="21"/>
      <c r="D862" s="21"/>
      <c r="E862" s="20"/>
      <c r="F862" s="20"/>
      <c r="G862" s="20"/>
      <c r="H862" s="20"/>
      <c r="I862" s="21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 spans="2:25" x14ac:dyDescent="0.2">
      <c r="B863" s="21"/>
      <c r="C863" s="21"/>
      <c r="D863" s="21"/>
      <c r="E863" s="20"/>
      <c r="F863" s="20"/>
      <c r="G863" s="20"/>
      <c r="H863" s="20"/>
      <c r="I863" s="21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 spans="2:25" x14ac:dyDescent="0.2">
      <c r="B864" s="21"/>
      <c r="C864" s="21"/>
      <c r="D864" s="21"/>
      <c r="E864" s="20"/>
      <c r="F864" s="20"/>
      <c r="G864" s="20"/>
      <c r="H864" s="20"/>
      <c r="I864" s="21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 spans="2:25" x14ac:dyDescent="0.2">
      <c r="B865" s="21"/>
      <c r="C865" s="21"/>
      <c r="D865" s="21"/>
      <c r="E865" s="20"/>
      <c r="F865" s="20"/>
      <c r="G865" s="20"/>
      <c r="H865" s="20"/>
      <c r="I865" s="21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 spans="2:25" x14ac:dyDescent="0.2">
      <c r="B866" s="21"/>
      <c r="C866" s="21"/>
      <c r="D866" s="21"/>
      <c r="E866" s="20"/>
      <c r="F866" s="20"/>
      <c r="G866" s="20"/>
      <c r="H866" s="20"/>
      <c r="I866" s="21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 spans="2:25" x14ac:dyDescent="0.2">
      <c r="B867" s="21"/>
      <c r="C867" s="21"/>
      <c r="D867" s="21"/>
      <c r="E867" s="20"/>
      <c r="F867" s="20"/>
      <c r="G867" s="20"/>
      <c r="H867" s="20"/>
      <c r="I867" s="21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 spans="2:25" x14ac:dyDescent="0.2">
      <c r="B868" s="21"/>
      <c r="C868" s="21"/>
      <c r="D868" s="21"/>
      <c r="E868" s="20"/>
      <c r="F868" s="20"/>
      <c r="G868" s="20"/>
      <c r="H868" s="20"/>
      <c r="I868" s="21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 spans="2:25" x14ac:dyDescent="0.2">
      <c r="B869" s="21"/>
      <c r="C869" s="21"/>
      <c r="D869" s="21"/>
      <c r="E869" s="20"/>
      <c r="F869" s="20"/>
      <c r="G869" s="20"/>
      <c r="H869" s="20"/>
      <c r="I869" s="21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 spans="2:25" x14ac:dyDescent="0.2">
      <c r="B870" s="21"/>
      <c r="C870" s="21"/>
      <c r="D870" s="21"/>
      <c r="E870" s="20"/>
      <c r="F870" s="20"/>
      <c r="G870" s="20"/>
      <c r="H870" s="20"/>
      <c r="I870" s="21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 spans="2:25" x14ac:dyDescent="0.2">
      <c r="B871" s="21"/>
      <c r="C871" s="21"/>
      <c r="D871" s="21"/>
      <c r="E871" s="20"/>
      <c r="F871" s="20"/>
      <c r="G871" s="20"/>
      <c r="H871" s="20"/>
      <c r="I871" s="21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 spans="2:25" x14ac:dyDescent="0.2">
      <c r="B872" s="21"/>
      <c r="C872" s="21"/>
      <c r="D872" s="21"/>
      <c r="E872" s="20"/>
      <c r="F872" s="20"/>
      <c r="G872" s="20"/>
      <c r="H872" s="20"/>
      <c r="I872" s="21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 spans="2:25" x14ac:dyDescent="0.2">
      <c r="B873" s="21"/>
      <c r="C873" s="21"/>
      <c r="D873" s="21"/>
      <c r="E873" s="20"/>
      <c r="F873" s="20"/>
      <c r="G873" s="20"/>
      <c r="H873" s="20"/>
      <c r="I873" s="21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 spans="2:25" x14ac:dyDescent="0.2">
      <c r="B874" s="21"/>
      <c r="C874" s="21"/>
      <c r="D874" s="21"/>
      <c r="E874" s="20"/>
      <c r="F874" s="20"/>
      <c r="G874" s="20"/>
      <c r="H874" s="20"/>
      <c r="I874" s="21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 spans="2:25" x14ac:dyDescent="0.2">
      <c r="B875" s="21"/>
      <c r="C875" s="21"/>
      <c r="D875" s="21"/>
      <c r="E875" s="20"/>
      <c r="F875" s="20"/>
      <c r="G875" s="20"/>
      <c r="H875" s="20"/>
      <c r="I875" s="21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 spans="2:25" x14ac:dyDescent="0.2">
      <c r="B876" s="21"/>
      <c r="C876" s="21"/>
      <c r="D876" s="21"/>
      <c r="E876" s="20"/>
      <c r="F876" s="20"/>
      <c r="G876" s="20"/>
      <c r="H876" s="20"/>
      <c r="I876" s="21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 spans="2:25" x14ac:dyDescent="0.2">
      <c r="B877" s="21"/>
      <c r="C877" s="21"/>
      <c r="D877" s="21"/>
      <c r="E877" s="20"/>
      <c r="F877" s="20"/>
      <c r="G877" s="20"/>
      <c r="H877" s="20"/>
      <c r="I877" s="21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 spans="2:25" x14ac:dyDescent="0.2">
      <c r="B878" s="21"/>
      <c r="C878" s="21"/>
      <c r="D878" s="21"/>
      <c r="E878" s="20"/>
      <c r="F878" s="20"/>
      <c r="G878" s="20"/>
      <c r="H878" s="20"/>
      <c r="I878" s="21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 spans="2:25" x14ac:dyDescent="0.2">
      <c r="B879" s="21"/>
      <c r="C879" s="21"/>
      <c r="D879" s="21"/>
      <c r="E879" s="20"/>
      <c r="F879" s="20"/>
      <c r="G879" s="20"/>
      <c r="H879" s="20"/>
      <c r="I879" s="21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 spans="2:25" x14ac:dyDescent="0.2">
      <c r="B880" s="21"/>
      <c r="C880" s="21"/>
      <c r="D880" s="21"/>
      <c r="E880" s="20"/>
      <c r="F880" s="20"/>
      <c r="G880" s="20"/>
      <c r="H880" s="20"/>
      <c r="I880" s="21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 spans="2:25" x14ac:dyDescent="0.2">
      <c r="B881" s="21"/>
      <c r="C881" s="21"/>
      <c r="D881" s="21"/>
      <c r="E881" s="20"/>
      <c r="F881" s="20"/>
      <c r="G881" s="20"/>
      <c r="H881" s="20"/>
      <c r="I881" s="21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 spans="2:25" x14ac:dyDescent="0.2">
      <c r="B882" s="21"/>
      <c r="C882" s="21"/>
      <c r="D882" s="21"/>
      <c r="E882" s="20"/>
      <c r="F882" s="20"/>
      <c r="G882" s="20"/>
      <c r="H882" s="20"/>
      <c r="I882" s="21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 spans="2:25" x14ac:dyDescent="0.2">
      <c r="B883" s="21"/>
      <c r="C883" s="21"/>
      <c r="D883" s="21"/>
      <c r="E883" s="20"/>
      <c r="F883" s="20"/>
      <c r="G883" s="20"/>
      <c r="H883" s="20"/>
      <c r="I883" s="21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 spans="2:25" x14ac:dyDescent="0.2">
      <c r="B884" s="21"/>
      <c r="C884" s="21"/>
      <c r="D884" s="21"/>
      <c r="E884" s="20"/>
      <c r="F884" s="20"/>
      <c r="G884" s="20"/>
      <c r="H884" s="20"/>
      <c r="I884" s="21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 spans="2:25" x14ac:dyDescent="0.2">
      <c r="B885" s="21"/>
      <c r="C885" s="21"/>
      <c r="D885" s="21"/>
      <c r="E885" s="20"/>
      <c r="F885" s="20"/>
      <c r="G885" s="20"/>
      <c r="H885" s="20"/>
      <c r="I885" s="21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 spans="2:25" x14ac:dyDescent="0.2">
      <c r="B886" s="21"/>
      <c r="C886" s="21"/>
      <c r="D886" s="21"/>
      <c r="E886" s="20"/>
      <c r="F886" s="20"/>
      <c r="G886" s="20"/>
      <c r="H886" s="20"/>
      <c r="I886" s="21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 spans="2:25" x14ac:dyDescent="0.2">
      <c r="B887" s="21"/>
      <c r="C887" s="21"/>
      <c r="D887" s="21"/>
      <c r="E887" s="20"/>
      <c r="F887" s="20"/>
      <c r="G887" s="20"/>
      <c r="H887" s="20"/>
      <c r="I887" s="21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 spans="2:25" x14ac:dyDescent="0.2">
      <c r="B888" s="21"/>
      <c r="C888" s="21"/>
      <c r="D888" s="21"/>
      <c r="E888" s="20"/>
      <c r="F888" s="20"/>
      <c r="G888" s="20"/>
      <c r="H888" s="20"/>
      <c r="I888" s="21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 spans="2:25" x14ac:dyDescent="0.2">
      <c r="B889" s="21"/>
      <c r="C889" s="21"/>
      <c r="D889" s="21"/>
      <c r="E889" s="20"/>
      <c r="F889" s="20"/>
      <c r="G889" s="20"/>
      <c r="H889" s="20"/>
      <c r="I889" s="21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 spans="2:25" x14ac:dyDescent="0.2">
      <c r="B890" s="21"/>
      <c r="C890" s="21"/>
      <c r="D890" s="21"/>
      <c r="E890" s="20"/>
      <c r="F890" s="20"/>
      <c r="G890" s="20"/>
      <c r="H890" s="20"/>
      <c r="I890" s="21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 spans="2:25" x14ac:dyDescent="0.2">
      <c r="B891" s="21"/>
      <c r="C891" s="21"/>
      <c r="D891" s="21"/>
      <c r="E891" s="20"/>
      <c r="F891" s="20"/>
      <c r="G891" s="20"/>
      <c r="H891" s="20"/>
      <c r="I891" s="21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 spans="2:25" x14ac:dyDescent="0.2">
      <c r="B892" s="21"/>
      <c r="C892" s="21"/>
      <c r="D892" s="21"/>
      <c r="E892" s="20"/>
      <c r="F892" s="20"/>
      <c r="G892" s="20"/>
      <c r="H892" s="20"/>
      <c r="I892" s="21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 spans="2:25" x14ac:dyDescent="0.2">
      <c r="B893" s="21"/>
      <c r="C893" s="21"/>
      <c r="D893" s="21"/>
      <c r="E893" s="20"/>
      <c r="F893" s="20"/>
      <c r="G893" s="20"/>
      <c r="H893" s="20"/>
      <c r="I893" s="21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 spans="2:25" x14ac:dyDescent="0.2">
      <c r="B894" s="21"/>
      <c r="C894" s="21"/>
      <c r="D894" s="21"/>
      <c r="E894" s="20"/>
      <c r="F894" s="20"/>
      <c r="G894" s="20"/>
      <c r="H894" s="20"/>
      <c r="I894" s="21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 spans="2:25" x14ac:dyDescent="0.2">
      <c r="B895" s="21"/>
      <c r="C895" s="21"/>
      <c r="D895" s="21"/>
      <c r="E895" s="20"/>
      <c r="F895" s="20"/>
      <c r="G895" s="20"/>
      <c r="H895" s="20"/>
      <c r="I895" s="21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 spans="2:25" x14ac:dyDescent="0.2">
      <c r="B896" s="21"/>
      <c r="C896" s="21"/>
      <c r="D896" s="21"/>
      <c r="E896" s="20"/>
      <c r="F896" s="20"/>
      <c r="G896" s="20"/>
      <c r="H896" s="20"/>
      <c r="I896" s="21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 spans="2:25" x14ac:dyDescent="0.2">
      <c r="B897" s="21"/>
      <c r="C897" s="21"/>
      <c r="D897" s="21"/>
      <c r="E897" s="20"/>
      <c r="F897" s="20"/>
      <c r="G897" s="20"/>
      <c r="H897" s="20"/>
      <c r="I897" s="21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 spans="2:25" x14ac:dyDescent="0.2">
      <c r="B898" s="21"/>
      <c r="C898" s="21"/>
      <c r="D898" s="21"/>
      <c r="E898" s="20"/>
      <c r="F898" s="20"/>
      <c r="G898" s="20"/>
      <c r="H898" s="20"/>
      <c r="I898" s="21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 spans="2:25" x14ac:dyDescent="0.2">
      <c r="B899" s="21"/>
      <c r="C899" s="21"/>
      <c r="D899" s="21"/>
      <c r="E899" s="20"/>
      <c r="F899" s="20"/>
      <c r="G899" s="20"/>
      <c r="H899" s="20"/>
      <c r="I899" s="21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 spans="2:25" x14ac:dyDescent="0.2">
      <c r="B900" s="21"/>
      <c r="C900" s="21"/>
      <c r="D900" s="21"/>
      <c r="E900" s="20"/>
      <c r="F900" s="20"/>
      <c r="G900" s="20"/>
      <c r="H900" s="20"/>
      <c r="I900" s="21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 spans="2:25" x14ac:dyDescent="0.2">
      <c r="B901" s="21"/>
      <c r="C901" s="21"/>
      <c r="D901" s="21"/>
      <c r="E901" s="20"/>
      <c r="F901" s="20"/>
      <c r="G901" s="20"/>
      <c r="H901" s="20"/>
      <c r="I901" s="21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 spans="2:25" x14ac:dyDescent="0.2">
      <c r="B902" s="21"/>
      <c r="C902" s="21"/>
      <c r="D902" s="21"/>
      <c r="E902" s="20"/>
      <c r="F902" s="20"/>
      <c r="G902" s="20"/>
      <c r="H902" s="20"/>
      <c r="I902" s="21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 spans="2:25" x14ac:dyDescent="0.2">
      <c r="B903" s="21"/>
      <c r="C903" s="21"/>
      <c r="D903" s="21"/>
      <c r="E903" s="20"/>
      <c r="F903" s="20"/>
      <c r="G903" s="20"/>
      <c r="H903" s="20"/>
      <c r="I903" s="21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 spans="2:25" x14ac:dyDescent="0.2">
      <c r="B904" s="21"/>
      <c r="C904" s="21"/>
      <c r="D904" s="21"/>
      <c r="E904" s="20"/>
      <c r="F904" s="20"/>
      <c r="G904" s="20"/>
      <c r="H904" s="20"/>
      <c r="I904" s="21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 spans="2:25" x14ac:dyDescent="0.2">
      <c r="B905" s="21"/>
      <c r="C905" s="21"/>
      <c r="D905" s="21"/>
      <c r="E905" s="20"/>
      <c r="F905" s="20"/>
      <c r="G905" s="20"/>
      <c r="H905" s="20"/>
      <c r="I905" s="21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 spans="2:25" x14ac:dyDescent="0.2">
      <c r="B906" s="21"/>
      <c r="C906" s="21"/>
      <c r="D906" s="21"/>
      <c r="E906" s="20"/>
      <c r="F906" s="20"/>
      <c r="G906" s="20"/>
      <c r="H906" s="20"/>
      <c r="I906" s="21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 spans="2:25" x14ac:dyDescent="0.2">
      <c r="B907" s="21"/>
      <c r="C907" s="21"/>
      <c r="D907" s="21"/>
      <c r="E907" s="20"/>
      <c r="F907" s="20"/>
      <c r="G907" s="20"/>
      <c r="H907" s="20"/>
      <c r="I907" s="21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 spans="2:25" x14ac:dyDescent="0.2">
      <c r="B908" s="21"/>
      <c r="C908" s="21"/>
      <c r="D908" s="21"/>
      <c r="E908" s="20"/>
      <c r="F908" s="20"/>
      <c r="G908" s="20"/>
      <c r="H908" s="20"/>
      <c r="I908" s="21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 spans="2:25" x14ac:dyDescent="0.2">
      <c r="B909" s="21"/>
      <c r="C909" s="21"/>
      <c r="D909" s="21"/>
      <c r="E909" s="20"/>
      <c r="F909" s="20"/>
      <c r="G909" s="20"/>
      <c r="H909" s="20"/>
      <c r="I909" s="21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 spans="2:25" x14ac:dyDescent="0.2">
      <c r="B910" s="21"/>
      <c r="C910" s="21"/>
      <c r="D910" s="21"/>
      <c r="E910" s="20"/>
      <c r="F910" s="20"/>
      <c r="G910" s="20"/>
      <c r="H910" s="20"/>
      <c r="I910" s="21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 spans="2:25" x14ac:dyDescent="0.2">
      <c r="B911" s="21"/>
      <c r="C911" s="21"/>
      <c r="D911" s="21"/>
      <c r="E911" s="20"/>
      <c r="F911" s="20"/>
      <c r="G911" s="20"/>
      <c r="H911" s="20"/>
      <c r="I911" s="21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 spans="2:25" x14ac:dyDescent="0.2">
      <c r="B912" s="21"/>
      <c r="C912" s="21"/>
      <c r="D912" s="21"/>
      <c r="E912" s="20"/>
      <c r="F912" s="20"/>
      <c r="G912" s="20"/>
      <c r="H912" s="20"/>
      <c r="I912" s="21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 spans="2:25" x14ac:dyDescent="0.2">
      <c r="B913" s="21"/>
      <c r="C913" s="21"/>
      <c r="D913" s="21"/>
      <c r="E913" s="20"/>
      <c r="F913" s="20"/>
      <c r="G913" s="20"/>
      <c r="H913" s="20"/>
      <c r="I913" s="21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 spans="2:25" x14ac:dyDescent="0.2">
      <c r="B914" s="21"/>
      <c r="C914" s="21"/>
      <c r="D914" s="21"/>
      <c r="E914" s="20"/>
      <c r="F914" s="20"/>
      <c r="G914" s="20"/>
      <c r="H914" s="20"/>
      <c r="I914" s="21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 spans="2:25" x14ac:dyDescent="0.2">
      <c r="B915" s="21"/>
      <c r="C915" s="21"/>
      <c r="D915" s="21"/>
      <c r="E915" s="20"/>
      <c r="F915" s="20"/>
      <c r="G915" s="20"/>
      <c r="H915" s="20"/>
      <c r="I915" s="21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 spans="2:25" x14ac:dyDescent="0.2">
      <c r="B916" s="21"/>
      <c r="C916" s="21"/>
      <c r="D916" s="21"/>
      <c r="E916" s="20"/>
      <c r="F916" s="20"/>
      <c r="G916" s="20"/>
      <c r="H916" s="20"/>
      <c r="I916" s="21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 spans="2:25" x14ac:dyDescent="0.2">
      <c r="B917" s="21"/>
      <c r="C917" s="21"/>
      <c r="D917" s="21"/>
      <c r="E917" s="20"/>
      <c r="F917" s="20"/>
      <c r="G917" s="20"/>
      <c r="H917" s="20"/>
      <c r="I917" s="21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 spans="2:25" x14ac:dyDescent="0.2">
      <c r="B918" s="21"/>
      <c r="C918" s="21"/>
      <c r="D918" s="21"/>
      <c r="E918" s="20"/>
      <c r="F918" s="20"/>
      <c r="G918" s="20"/>
      <c r="H918" s="20"/>
      <c r="I918" s="21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 spans="2:25" x14ac:dyDescent="0.2">
      <c r="B919" s="21"/>
      <c r="C919" s="21"/>
      <c r="D919" s="21"/>
      <c r="E919" s="20"/>
      <c r="F919" s="20"/>
      <c r="G919" s="20"/>
      <c r="H919" s="20"/>
      <c r="I919" s="21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 spans="2:25" x14ac:dyDescent="0.2">
      <c r="B920" s="21"/>
      <c r="C920" s="21"/>
      <c r="D920" s="21"/>
      <c r="E920" s="20"/>
      <c r="F920" s="20"/>
      <c r="G920" s="20"/>
      <c r="H920" s="20"/>
      <c r="I920" s="21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 spans="2:25" x14ac:dyDescent="0.2">
      <c r="B921" s="21"/>
      <c r="C921" s="21"/>
      <c r="D921" s="21"/>
      <c r="E921" s="20"/>
      <c r="F921" s="20"/>
      <c r="G921" s="20"/>
      <c r="H921" s="20"/>
      <c r="I921" s="21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 spans="2:25" x14ac:dyDescent="0.2">
      <c r="B922" s="21"/>
      <c r="C922" s="21"/>
      <c r="D922" s="21"/>
      <c r="E922" s="20"/>
      <c r="F922" s="20"/>
      <c r="G922" s="20"/>
      <c r="H922" s="20"/>
      <c r="I922" s="21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 spans="2:25" x14ac:dyDescent="0.2">
      <c r="B923" s="21"/>
      <c r="C923" s="21"/>
      <c r="D923" s="21"/>
      <c r="E923" s="20"/>
      <c r="F923" s="20"/>
      <c r="G923" s="20"/>
      <c r="H923" s="20"/>
      <c r="I923" s="21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 spans="2:25" x14ac:dyDescent="0.2">
      <c r="B924" s="21"/>
      <c r="C924" s="21"/>
      <c r="D924" s="21"/>
      <c r="E924" s="20"/>
      <c r="F924" s="20"/>
      <c r="G924" s="20"/>
      <c r="H924" s="20"/>
      <c r="I924" s="21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 spans="2:25" x14ac:dyDescent="0.2">
      <c r="B925" s="21"/>
      <c r="C925" s="21"/>
      <c r="D925" s="21"/>
      <c r="E925" s="20"/>
      <c r="F925" s="20"/>
      <c r="G925" s="20"/>
      <c r="H925" s="20"/>
      <c r="I925" s="21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 spans="2:25" x14ac:dyDescent="0.2">
      <c r="B926" s="21"/>
      <c r="C926" s="21"/>
      <c r="D926" s="21"/>
      <c r="E926" s="20"/>
      <c r="F926" s="20"/>
      <c r="G926" s="20"/>
      <c r="H926" s="20"/>
      <c r="I926" s="21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 spans="2:25" x14ac:dyDescent="0.2">
      <c r="B927" s="21"/>
      <c r="C927" s="21"/>
      <c r="D927" s="21"/>
      <c r="E927" s="20"/>
      <c r="F927" s="20"/>
      <c r="G927" s="20"/>
      <c r="H927" s="20"/>
      <c r="I927" s="21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 spans="2:25" x14ac:dyDescent="0.2">
      <c r="B928" s="21"/>
      <c r="C928" s="21"/>
      <c r="D928" s="21"/>
      <c r="E928" s="20"/>
      <c r="F928" s="20"/>
      <c r="G928" s="20"/>
      <c r="H928" s="20"/>
      <c r="I928" s="21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 spans="2:25" x14ac:dyDescent="0.2">
      <c r="B929" s="21"/>
      <c r="C929" s="21"/>
      <c r="D929" s="21"/>
      <c r="E929" s="20"/>
      <c r="F929" s="20"/>
      <c r="G929" s="20"/>
      <c r="H929" s="20"/>
      <c r="I929" s="21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 spans="2:25" x14ac:dyDescent="0.2">
      <c r="B930" s="21"/>
      <c r="C930" s="21"/>
      <c r="D930" s="21"/>
      <c r="E930" s="20"/>
      <c r="F930" s="20"/>
      <c r="G930" s="20"/>
      <c r="H930" s="20"/>
      <c r="I930" s="21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 spans="2:25" x14ac:dyDescent="0.2">
      <c r="B931" s="21"/>
      <c r="C931" s="21"/>
      <c r="D931" s="21"/>
      <c r="E931" s="20"/>
      <c r="F931" s="20"/>
      <c r="G931" s="20"/>
      <c r="H931" s="20"/>
      <c r="I931" s="21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 spans="2:25" x14ac:dyDescent="0.2">
      <c r="B932" s="21"/>
      <c r="C932" s="21"/>
      <c r="D932" s="21"/>
      <c r="E932" s="20"/>
      <c r="F932" s="20"/>
      <c r="G932" s="20"/>
      <c r="H932" s="20"/>
      <c r="I932" s="21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 spans="2:25" x14ac:dyDescent="0.2">
      <c r="B933" s="21"/>
      <c r="C933" s="21"/>
      <c r="D933" s="21"/>
      <c r="E933" s="20"/>
      <c r="F933" s="20"/>
      <c r="G933" s="20"/>
      <c r="H933" s="20"/>
      <c r="I933" s="21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 spans="2:25" x14ac:dyDescent="0.2">
      <c r="B934" s="21"/>
      <c r="C934" s="21"/>
      <c r="D934" s="21"/>
      <c r="E934" s="20"/>
      <c r="F934" s="20"/>
      <c r="G934" s="20"/>
      <c r="H934" s="20"/>
      <c r="I934" s="21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 spans="2:25" x14ac:dyDescent="0.2">
      <c r="B935" s="21"/>
      <c r="C935" s="21"/>
      <c r="D935" s="21"/>
      <c r="E935" s="20"/>
      <c r="F935" s="20"/>
      <c r="G935" s="20"/>
      <c r="H935" s="20"/>
      <c r="I935" s="21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2:25" x14ac:dyDescent="0.2">
      <c r="B936" s="21"/>
      <c r="C936" s="21"/>
      <c r="D936" s="21"/>
      <c r="E936" s="20"/>
      <c r="F936" s="20"/>
      <c r="G936" s="20"/>
      <c r="H936" s="20"/>
      <c r="I936" s="21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 spans="2:25" x14ac:dyDescent="0.2">
      <c r="B937" s="21"/>
      <c r="C937" s="21"/>
      <c r="D937" s="21"/>
      <c r="E937" s="20"/>
      <c r="F937" s="20"/>
      <c r="G937" s="20"/>
      <c r="H937" s="20"/>
      <c r="I937" s="21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 spans="2:25" x14ac:dyDescent="0.2">
      <c r="B938" s="21"/>
      <c r="C938" s="21"/>
      <c r="D938" s="21"/>
      <c r="E938" s="20"/>
      <c r="F938" s="20"/>
      <c r="G938" s="20"/>
      <c r="H938" s="20"/>
      <c r="I938" s="21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 spans="2:25" x14ac:dyDescent="0.2">
      <c r="B939" s="21"/>
      <c r="C939" s="21"/>
      <c r="D939" s="21"/>
      <c r="E939" s="20"/>
      <c r="F939" s="20"/>
      <c r="G939" s="20"/>
      <c r="H939" s="20"/>
      <c r="I939" s="21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 spans="2:25" x14ac:dyDescent="0.2">
      <c r="B940" s="21"/>
      <c r="C940" s="21"/>
      <c r="D940" s="21"/>
      <c r="E940" s="20"/>
      <c r="F940" s="20"/>
      <c r="G940" s="20"/>
      <c r="H940" s="20"/>
      <c r="I940" s="21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 spans="2:25" x14ac:dyDescent="0.2">
      <c r="B941" s="21"/>
      <c r="C941" s="21"/>
      <c r="D941" s="21"/>
      <c r="E941" s="20"/>
      <c r="F941" s="20"/>
      <c r="G941" s="20"/>
      <c r="H941" s="20"/>
      <c r="I941" s="21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 spans="2:25" x14ac:dyDescent="0.2">
      <c r="B942" s="21"/>
      <c r="C942" s="21"/>
      <c r="D942" s="21"/>
      <c r="E942" s="20"/>
      <c r="F942" s="20"/>
      <c r="G942" s="20"/>
      <c r="H942" s="20"/>
      <c r="I942" s="21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 spans="2:25" x14ac:dyDescent="0.2">
      <c r="B943" s="21"/>
      <c r="C943" s="21"/>
      <c r="D943" s="21"/>
      <c r="E943" s="20"/>
      <c r="F943" s="20"/>
      <c r="G943" s="20"/>
      <c r="H943" s="20"/>
      <c r="I943" s="21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 spans="2:25" x14ac:dyDescent="0.2">
      <c r="B944" s="21"/>
      <c r="C944" s="21"/>
      <c r="D944" s="21"/>
      <c r="E944" s="20"/>
      <c r="F944" s="20"/>
      <c r="G944" s="20"/>
      <c r="H944" s="20"/>
      <c r="I944" s="21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 spans="2:25" x14ac:dyDescent="0.2">
      <c r="B945" s="21"/>
      <c r="C945" s="21"/>
      <c r="D945" s="21"/>
      <c r="E945" s="20"/>
      <c r="F945" s="20"/>
      <c r="G945" s="20"/>
      <c r="H945" s="20"/>
      <c r="I945" s="21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 spans="2:25" x14ac:dyDescent="0.2">
      <c r="B946" s="21"/>
      <c r="C946" s="21"/>
      <c r="D946" s="21"/>
      <c r="E946" s="20"/>
      <c r="F946" s="20"/>
      <c r="G946" s="20"/>
      <c r="H946" s="20"/>
      <c r="I946" s="21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 spans="2:25" x14ac:dyDescent="0.2">
      <c r="B947" s="21"/>
      <c r="C947" s="21"/>
      <c r="D947" s="21"/>
      <c r="E947" s="20"/>
      <c r="F947" s="20"/>
      <c r="G947" s="20"/>
      <c r="H947" s="20"/>
      <c r="I947" s="21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 spans="2:25" x14ac:dyDescent="0.2">
      <c r="B948" s="21"/>
      <c r="C948" s="21"/>
      <c r="D948" s="21"/>
      <c r="E948" s="20"/>
      <c r="F948" s="20"/>
      <c r="G948" s="20"/>
      <c r="H948" s="20"/>
      <c r="I948" s="21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 spans="2:25" x14ac:dyDescent="0.2">
      <c r="B949" s="21"/>
      <c r="C949" s="21"/>
      <c r="D949" s="21"/>
      <c r="E949" s="20"/>
      <c r="F949" s="20"/>
      <c r="G949" s="20"/>
      <c r="H949" s="20"/>
      <c r="I949" s="21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 spans="2:25" x14ac:dyDescent="0.2">
      <c r="B950" s="21"/>
      <c r="C950" s="21"/>
      <c r="D950" s="21"/>
      <c r="E950" s="20"/>
      <c r="F950" s="20"/>
      <c r="G950" s="20"/>
      <c r="H950" s="20"/>
      <c r="I950" s="21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 spans="2:25" x14ac:dyDescent="0.2">
      <c r="B951" s="21"/>
      <c r="C951" s="21"/>
      <c r="D951" s="21"/>
      <c r="E951" s="20"/>
      <c r="F951" s="20"/>
      <c r="G951" s="20"/>
      <c r="H951" s="20"/>
      <c r="I951" s="21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 spans="2:25" x14ac:dyDescent="0.2">
      <c r="B952" s="21"/>
      <c r="C952" s="21"/>
      <c r="D952" s="21"/>
      <c r="E952" s="20"/>
      <c r="F952" s="20"/>
      <c r="G952" s="20"/>
      <c r="H952" s="20"/>
      <c r="I952" s="21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 spans="2:25" x14ac:dyDescent="0.2">
      <c r="B953" s="21"/>
      <c r="C953" s="21"/>
      <c r="D953" s="21"/>
      <c r="E953" s="20"/>
      <c r="F953" s="20"/>
      <c r="G953" s="20"/>
      <c r="H953" s="20"/>
      <c r="I953" s="21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 spans="2:25" x14ac:dyDescent="0.2">
      <c r="B954" s="21"/>
      <c r="C954" s="21"/>
      <c r="D954" s="21"/>
      <c r="E954" s="20"/>
      <c r="F954" s="20"/>
      <c r="G954" s="20"/>
      <c r="H954" s="20"/>
      <c r="I954" s="21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 spans="2:25" x14ac:dyDescent="0.2">
      <c r="B955" s="21"/>
      <c r="C955" s="21"/>
      <c r="D955" s="21"/>
      <c r="E955" s="20"/>
      <c r="F955" s="20"/>
      <c r="G955" s="20"/>
      <c r="H955" s="20"/>
      <c r="I955" s="21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 spans="2:25" x14ac:dyDescent="0.2">
      <c r="B956" s="21"/>
      <c r="C956" s="21"/>
      <c r="D956" s="21"/>
      <c r="E956" s="20"/>
      <c r="F956" s="20"/>
      <c r="G956" s="20"/>
      <c r="H956" s="20"/>
      <c r="I956" s="21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 spans="2:25" x14ac:dyDescent="0.2">
      <c r="B957" s="21"/>
      <c r="C957" s="21"/>
      <c r="D957" s="21"/>
      <c r="E957" s="20"/>
      <c r="F957" s="20"/>
      <c r="G957" s="20"/>
      <c r="H957" s="20"/>
      <c r="I957" s="21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 spans="2:25" x14ac:dyDescent="0.2">
      <c r="B958" s="21"/>
      <c r="C958" s="21"/>
      <c r="D958" s="21"/>
      <c r="E958" s="20"/>
      <c r="F958" s="20"/>
      <c r="G958" s="20"/>
      <c r="H958" s="20"/>
      <c r="I958" s="21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2:25" x14ac:dyDescent="0.2">
      <c r="B959" s="21"/>
      <c r="C959" s="21"/>
      <c r="D959" s="21"/>
      <c r="E959" s="20"/>
      <c r="F959" s="20"/>
      <c r="G959" s="20"/>
      <c r="H959" s="20"/>
      <c r="I959" s="21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 spans="2:25" x14ac:dyDescent="0.2">
      <c r="B960" s="21"/>
      <c r="C960" s="21"/>
      <c r="D960" s="21"/>
      <c r="E960" s="20"/>
      <c r="F960" s="20"/>
      <c r="G960" s="20"/>
      <c r="H960" s="20"/>
      <c r="I960" s="21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 spans="2:25" x14ac:dyDescent="0.2">
      <c r="B961" s="21"/>
      <c r="C961" s="21"/>
      <c r="D961" s="21"/>
      <c r="E961" s="20"/>
      <c r="F961" s="20"/>
      <c r="G961" s="20"/>
      <c r="H961" s="20"/>
      <c r="I961" s="21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 spans="2:25" x14ac:dyDescent="0.2">
      <c r="B962" s="21"/>
      <c r="C962" s="21"/>
      <c r="D962" s="21"/>
      <c r="E962" s="20"/>
      <c r="F962" s="20"/>
      <c r="G962" s="20"/>
      <c r="H962" s="20"/>
      <c r="I962" s="21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 spans="2:25" x14ac:dyDescent="0.2">
      <c r="B963" s="21"/>
      <c r="C963" s="21"/>
      <c r="D963" s="21"/>
      <c r="E963" s="20"/>
      <c r="F963" s="20"/>
      <c r="G963" s="20"/>
      <c r="H963" s="20"/>
      <c r="I963" s="21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 spans="2:25" x14ac:dyDescent="0.2">
      <c r="B964" s="21"/>
      <c r="C964" s="21"/>
      <c r="D964" s="21"/>
      <c r="E964" s="20"/>
      <c r="F964" s="20"/>
      <c r="G964" s="20"/>
      <c r="H964" s="20"/>
      <c r="I964" s="21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 spans="2:25" x14ac:dyDescent="0.2">
      <c r="B965" s="21"/>
      <c r="C965" s="21"/>
      <c r="D965" s="21"/>
      <c r="E965" s="20"/>
      <c r="F965" s="20"/>
      <c r="G965" s="20"/>
      <c r="H965" s="20"/>
      <c r="I965" s="21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 spans="2:25" x14ac:dyDescent="0.2">
      <c r="B966" s="21"/>
      <c r="C966" s="21"/>
      <c r="D966" s="21"/>
      <c r="E966" s="20"/>
      <c r="F966" s="20"/>
      <c r="G966" s="20"/>
      <c r="H966" s="20"/>
      <c r="I966" s="21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 spans="2:25" x14ac:dyDescent="0.2">
      <c r="B967" s="21"/>
      <c r="C967" s="21"/>
      <c r="D967" s="21"/>
      <c r="E967" s="20"/>
      <c r="F967" s="20"/>
      <c r="G967" s="20"/>
      <c r="H967" s="20"/>
      <c r="I967" s="21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 spans="2:25" x14ac:dyDescent="0.2">
      <c r="B968" s="21"/>
      <c r="C968" s="21"/>
      <c r="D968" s="21"/>
      <c r="E968" s="20"/>
      <c r="F968" s="20"/>
      <c r="G968" s="20"/>
      <c r="H968" s="20"/>
      <c r="I968" s="21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 spans="2:25" x14ac:dyDescent="0.2">
      <c r="B969" s="21"/>
      <c r="C969" s="21"/>
      <c r="D969" s="21"/>
      <c r="E969" s="20"/>
      <c r="F969" s="20"/>
      <c r="G969" s="20"/>
      <c r="H969" s="20"/>
      <c r="I969" s="21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 spans="2:25" x14ac:dyDescent="0.2">
      <c r="B970" s="21"/>
      <c r="C970" s="21"/>
      <c r="D970" s="21"/>
      <c r="E970" s="20"/>
      <c r="F970" s="20"/>
      <c r="G970" s="20"/>
      <c r="H970" s="20"/>
      <c r="I970" s="21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 spans="2:25" x14ac:dyDescent="0.2">
      <c r="B971" s="21"/>
      <c r="C971" s="21"/>
      <c r="D971" s="21"/>
      <c r="E971" s="20"/>
      <c r="F971" s="20"/>
      <c r="G971" s="20"/>
      <c r="H971" s="20"/>
      <c r="I971" s="21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 spans="2:25" x14ac:dyDescent="0.2">
      <c r="B972" s="21"/>
      <c r="C972" s="21"/>
      <c r="D972" s="21"/>
      <c r="E972" s="20"/>
      <c r="F972" s="20"/>
      <c r="G972" s="20"/>
      <c r="H972" s="20"/>
      <c r="I972" s="21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 spans="2:25" x14ac:dyDescent="0.2">
      <c r="B973" s="21"/>
      <c r="C973" s="21"/>
      <c r="D973" s="21"/>
      <c r="E973" s="20"/>
      <c r="F973" s="20"/>
      <c r="G973" s="20"/>
      <c r="H973" s="20"/>
      <c r="I973" s="21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 spans="2:25" x14ac:dyDescent="0.2">
      <c r="B974" s="21"/>
      <c r="C974" s="21"/>
      <c r="D974" s="21"/>
      <c r="E974" s="20"/>
      <c r="F974" s="20"/>
      <c r="G974" s="20"/>
      <c r="H974" s="20"/>
      <c r="I974" s="21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 spans="2:25" x14ac:dyDescent="0.2">
      <c r="B975" s="21"/>
      <c r="C975" s="21"/>
      <c r="D975" s="21"/>
      <c r="E975" s="20"/>
      <c r="F975" s="20"/>
      <c r="G975" s="20"/>
      <c r="H975" s="20"/>
      <c r="I975" s="21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 spans="2:25" x14ac:dyDescent="0.2">
      <c r="B976" s="21"/>
      <c r="C976" s="21"/>
      <c r="D976" s="21"/>
      <c r="E976" s="20"/>
      <c r="F976" s="20"/>
      <c r="G976" s="20"/>
      <c r="H976" s="20"/>
      <c r="I976" s="21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 spans="2:25" x14ac:dyDescent="0.2">
      <c r="B977" s="21"/>
      <c r="C977" s="21"/>
      <c r="D977" s="21"/>
      <c r="E977" s="20"/>
      <c r="F977" s="20"/>
      <c r="G977" s="20"/>
      <c r="H977" s="20"/>
      <c r="I977" s="21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 spans="2:25" x14ac:dyDescent="0.2">
      <c r="B978" s="21"/>
      <c r="C978" s="21"/>
      <c r="D978" s="21"/>
      <c r="E978" s="20"/>
      <c r="F978" s="20"/>
      <c r="G978" s="20"/>
      <c r="H978" s="20"/>
      <c r="I978" s="21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 spans="2:25" x14ac:dyDescent="0.2">
      <c r="B979" s="21"/>
      <c r="C979" s="21"/>
      <c r="D979" s="21"/>
      <c r="E979" s="20"/>
      <c r="F979" s="20"/>
      <c r="G979" s="20"/>
      <c r="H979" s="20"/>
      <c r="I979" s="21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 spans="2:25" x14ac:dyDescent="0.2">
      <c r="B980" s="21"/>
      <c r="C980" s="21"/>
      <c r="D980" s="21"/>
      <c r="E980" s="20"/>
      <c r="F980" s="20"/>
      <c r="G980" s="20"/>
      <c r="H980" s="20"/>
      <c r="I980" s="21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 spans="2:25" x14ac:dyDescent="0.2">
      <c r="B981" s="21"/>
      <c r="C981" s="21"/>
      <c r="D981" s="21"/>
      <c r="E981" s="20"/>
      <c r="F981" s="20"/>
      <c r="G981" s="20"/>
      <c r="H981" s="20"/>
      <c r="I981" s="21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2:25" x14ac:dyDescent="0.2">
      <c r="B982" s="21"/>
      <c r="C982" s="21"/>
      <c r="D982" s="21"/>
      <c r="E982" s="20"/>
      <c r="F982" s="20"/>
      <c r="G982" s="20"/>
      <c r="H982" s="20"/>
      <c r="I982" s="21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 spans="2:25" x14ac:dyDescent="0.2">
      <c r="B983" s="21"/>
      <c r="C983" s="21"/>
      <c r="D983" s="21"/>
      <c r="E983" s="20"/>
      <c r="F983" s="20"/>
      <c r="G983" s="20"/>
      <c r="H983" s="20"/>
      <c r="I983" s="21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 spans="2:25" x14ac:dyDescent="0.2">
      <c r="B984" s="21"/>
      <c r="C984" s="21"/>
      <c r="D984" s="21"/>
      <c r="E984" s="20"/>
      <c r="F984" s="20"/>
      <c r="G984" s="20"/>
      <c r="H984" s="20"/>
      <c r="I984" s="21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 spans="2:25" x14ac:dyDescent="0.2">
      <c r="B985" s="21"/>
      <c r="C985" s="21"/>
      <c r="D985" s="21"/>
      <c r="E985" s="20"/>
      <c r="F985" s="20"/>
      <c r="G985" s="20"/>
      <c r="H985" s="20"/>
      <c r="I985" s="21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 spans="2:25" x14ac:dyDescent="0.2">
      <c r="B986" s="21"/>
      <c r="C986" s="21"/>
      <c r="D986" s="21"/>
      <c r="E986" s="20"/>
      <c r="F986" s="20"/>
      <c r="G986" s="20"/>
      <c r="H986" s="20"/>
      <c r="I986" s="21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 spans="2:25" x14ac:dyDescent="0.2">
      <c r="B987" s="21"/>
      <c r="C987" s="21"/>
      <c r="D987" s="21"/>
      <c r="E987" s="20"/>
      <c r="F987" s="20"/>
      <c r="G987" s="20"/>
      <c r="H987" s="20"/>
      <c r="I987" s="21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 spans="2:25" x14ac:dyDescent="0.2">
      <c r="B988" s="21"/>
      <c r="C988" s="21"/>
      <c r="D988" s="21"/>
      <c r="E988" s="20"/>
      <c r="F988" s="20"/>
      <c r="G988" s="20"/>
      <c r="H988" s="20"/>
      <c r="I988" s="21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 spans="2:25" x14ac:dyDescent="0.2">
      <c r="B989" s="21"/>
      <c r="C989" s="21"/>
      <c r="D989" s="21"/>
      <c r="E989" s="20"/>
      <c r="F989" s="20"/>
      <c r="G989" s="20"/>
      <c r="H989" s="20"/>
      <c r="I989" s="21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 spans="2:25" x14ac:dyDescent="0.2">
      <c r="B990" s="21"/>
      <c r="C990" s="21"/>
      <c r="D990" s="21"/>
      <c r="E990" s="20"/>
      <c r="F990" s="20"/>
      <c r="G990" s="20"/>
      <c r="H990" s="20"/>
      <c r="I990" s="21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</sheetData>
  <autoFilter ref="B3:AH89">
    <sortState ref="B4:AH89">
      <sortCondition ref="B4"/>
    </sortState>
  </autoFilter>
  <sortState ref="A4:AH89">
    <sortCondition ref="E4"/>
  </sortState>
  <conditionalFormatting sqref="E4:E88">
    <cfRule type="containsText" dxfId="35" priority="18" operator="containsText" text="E">
      <formula>NOT(ISERROR(SEARCH("E",E4)))</formula>
    </cfRule>
    <cfRule type="containsText" dxfId="34" priority="19" operator="containsText" text="D">
      <formula>NOT(ISERROR(SEARCH("D",E4)))</formula>
    </cfRule>
    <cfRule type="containsText" dxfId="33" priority="20" operator="containsText" text="C">
      <formula>NOT(ISERROR(SEARCH("C",E4)))</formula>
    </cfRule>
    <cfRule type="containsText" dxfId="32" priority="21" operator="containsText" text="B">
      <formula>NOT(ISERROR(SEARCH("B",E4)))</formula>
    </cfRule>
    <cfRule type="containsText" dxfId="31" priority="22" operator="containsText" text="A">
      <formula>NOT(ISERROR(SEARCH("A",E4)))</formula>
    </cfRule>
  </conditionalFormatting>
  <conditionalFormatting sqref="J4:J88">
    <cfRule type="cellIs" dxfId="30" priority="2" operator="lessThan">
      <formula>30</formula>
    </cfRule>
  </conditionalFormatting>
  <conditionalFormatting sqref="O4:O88">
    <cfRule type="cellIs" dxfId="29" priority="1" operator="less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0"/>
  <sheetViews>
    <sheetView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E4" sqref="E4:E88"/>
    </sheetView>
  </sheetViews>
  <sheetFormatPr defaultColWidth="14.42578125" defaultRowHeight="12.75" x14ac:dyDescent="0.2"/>
  <cols>
    <col min="1" max="1" width="8.42578125" style="14" customWidth="1"/>
    <col min="2" max="2" width="21" style="14" customWidth="1"/>
    <col min="3" max="4" width="8.85546875" style="14" customWidth="1"/>
    <col min="5" max="5" width="11" style="14" customWidth="1"/>
    <col min="6" max="8" width="13.5703125" style="14" customWidth="1"/>
    <col min="9" max="19" width="13.7109375" style="14" customWidth="1"/>
    <col min="20" max="20" width="17.28515625" style="14" customWidth="1"/>
    <col min="21" max="22" width="13.7109375" style="14" customWidth="1"/>
    <col min="23" max="26" width="16.5703125" style="14" customWidth="1"/>
    <col min="27" max="16384" width="14.42578125" style="14"/>
  </cols>
  <sheetData>
    <row r="1" spans="1:32" x14ac:dyDescent="0.2">
      <c r="B1" s="1"/>
      <c r="C1" s="1"/>
      <c r="D1" s="1"/>
      <c r="E1" s="2"/>
      <c r="F1" s="3" t="s">
        <v>105</v>
      </c>
      <c r="G1" s="3"/>
      <c r="H1" s="4" t="s">
        <v>111</v>
      </c>
      <c r="I1" s="4"/>
      <c r="J1" s="4"/>
      <c r="K1" s="5"/>
      <c r="L1" s="5"/>
      <c r="M1" s="5"/>
      <c r="N1" s="4"/>
      <c r="O1" s="4"/>
      <c r="P1" s="6" t="s">
        <v>94</v>
      </c>
      <c r="Q1" s="6"/>
      <c r="R1" s="7" t="s">
        <v>118</v>
      </c>
      <c r="S1" s="7" t="s">
        <v>119</v>
      </c>
      <c r="T1" s="7" t="s">
        <v>119</v>
      </c>
      <c r="U1" s="7" t="s">
        <v>118</v>
      </c>
      <c r="V1" s="7" t="s">
        <v>119</v>
      </c>
      <c r="W1" s="8" t="s">
        <v>120</v>
      </c>
      <c r="X1" s="8"/>
      <c r="Y1" s="74"/>
      <c r="Z1" s="9" t="s">
        <v>114</v>
      </c>
      <c r="AA1" s="9"/>
      <c r="AB1" s="9"/>
      <c r="AC1" s="75" t="s">
        <v>121</v>
      </c>
      <c r="AD1" s="76"/>
      <c r="AE1" s="76"/>
      <c r="AF1" s="76"/>
    </row>
    <row r="2" spans="1:32" ht="14.25" customHeight="1" x14ac:dyDescent="0.2">
      <c r="B2" s="1"/>
      <c r="C2" s="1"/>
      <c r="D2" s="1"/>
      <c r="E2" s="2"/>
      <c r="F2" s="10"/>
      <c r="G2" s="10"/>
      <c r="H2" s="4"/>
      <c r="I2" s="4"/>
      <c r="J2" s="11"/>
      <c r="K2" s="12"/>
      <c r="L2" s="12"/>
      <c r="M2" s="12"/>
      <c r="N2" s="12"/>
      <c r="O2" s="4"/>
      <c r="P2" s="6"/>
      <c r="Q2" s="6"/>
      <c r="R2" s="13">
        <v>0.42039378947518491</v>
      </c>
      <c r="S2" s="13">
        <v>0.31526682730007549</v>
      </c>
      <c r="T2" s="13">
        <v>0.20671808836738478</v>
      </c>
      <c r="U2" s="13">
        <v>3.9550036356378042E-2</v>
      </c>
      <c r="V2" s="13">
        <v>1.8071258500976631E-2</v>
      </c>
      <c r="W2" s="8"/>
      <c r="X2" s="8"/>
      <c r="Y2" s="74"/>
      <c r="Z2" s="9"/>
      <c r="AA2" s="9"/>
      <c r="AB2" s="9"/>
      <c r="AC2" s="76"/>
      <c r="AD2" s="76"/>
      <c r="AE2" s="76"/>
      <c r="AF2" s="76"/>
    </row>
    <row r="3" spans="1:32" ht="76.5" x14ac:dyDescent="0.2">
      <c r="A3" s="78" t="s">
        <v>168</v>
      </c>
      <c r="B3" s="77" t="s">
        <v>86</v>
      </c>
      <c r="C3" s="72" t="s">
        <v>135</v>
      </c>
      <c r="D3" s="72" t="s">
        <v>170</v>
      </c>
      <c r="E3" s="78" t="s">
        <v>101</v>
      </c>
      <c r="F3" s="79" t="s">
        <v>93</v>
      </c>
      <c r="G3" s="79" t="s">
        <v>104</v>
      </c>
      <c r="H3" s="80" t="s">
        <v>112</v>
      </c>
      <c r="I3" s="81" t="s">
        <v>92</v>
      </c>
      <c r="J3" s="80" t="s">
        <v>196</v>
      </c>
      <c r="K3" s="80" t="s">
        <v>91</v>
      </c>
      <c r="L3" s="80" t="s">
        <v>197</v>
      </c>
      <c r="M3" s="80" t="s">
        <v>198</v>
      </c>
      <c r="N3" s="80" t="s">
        <v>89</v>
      </c>
      <c r="O3" s="80" t="s">
        <v>88</v>
      </c>
      <c r="P3" s="9" t="s">
        <v>126</v>
      </c>
      <c r="Q3" s="9" t="s">
        <v>87</v>
      </c>
      <c r="R3" s="9" t="s">
        <v>200</v>
      </c>
      <c r="S3" s="9" t="s">
        <v>199</v>
      </c>
      <c r="T3" s="9" t="s">
        <v>201</v>
      </c>
      <c r="U3" s="9" t="s">
        <v>202</v>
      </c>
      <c r="V3" s="9" t="s">
        <v>203</v>
      </c>
      <c r="W3" s="82" t="s">
        <v>106</v>
      </c>
      <c r="X3" s="82" t="s">
        <v>107</v>
      </c>
      <c r="Y3" s="82" t="s">
        <v>108</v>
      </c>
      <c r="Z3" s="9" t="s">
        <v>115</v>
      </c>
      <c r="AA3" s="9" t="s">
        <v>123</v>
      </c>
      <c r="AB3" s="9" t="s">
        <v>124</v>
      </c>
      <c r="AC3" s="83" t="s">
        <v>122</v>
      </c>
      <c r="AD3" s="83" t="s">
        <v>125</v>
      </c>
      <c r="AE3" s="83" t="s">
        <v>109</v>
      </c>
      <c r="AF3" s="83" t="s">
        <v>110</v>
      </c>
    </row>
    <row r="4" spans="1:32" x14ac:dyDescent="0.2">
      <c r="A4" s="14">
        <v>36</v>
      </c>
      <c r="B4" s="14" t="s">
        <v>9</v>
      </c>
      <c r="C4" s="73" t="s">
        <v>160</v>
      </c>
      <c r="D4" s="86">
        <v>0.8194248255708757</v>
      </c>
      <c r="E4" s="15" t="s">
        <v>95</v>
      </c>
      <c r="F4" s="18">
        <v>390774</v>
      </c>
      <c r="G4" s="18">
        <v>8219</v>
      </c>
      <c r="H4" s="18">
        <v>4781</v>
      </c>
      <c r="I4" s="19">
        <v>641</v>
      </c>
      <c r="J4" s="19">
        <v>304</v>
      </c>
      <c r="K4" s="19">
        <v>619</v>
      </c>
      <c r="L4" s="18">
        <v>1183</v>
      </c>
      <c r="M4" s="19">
        <v>12</v>
      </c>
      <c r="N4" s="18">
        <v>28</v>
      </c>
      <c r="O4" s="19">
        <v>541</v>
      </c>
      <c r="P4" s="23">
        <f>H4/F4*100000</f>
        <v>1223.4693198626317</v>
      </c>
      <c r="Q4" s="23">
        <f>(I4/F4)*100000</f>
        <v>164.03343108804577</v>
      </c>
      <c r="R4" s="23">
        <f>(J4/$F4)*100000</f>
        <v>77.79432613224013</v>
      </c>
      <c r="S4" s="22">
        <f>K4/I4*100</f>
        <v>96.567862714508578</v>
      </c>
      <c r="T4" s="23">
        <f>L4/(J4+K4)*100</f>
        <v>128.16901408450704</v>
      </c>
      <c r="U4" s="23">
        <f>(M4/$F4)*100000</f>
        <v>3.0708286631147419</v>
      </c>
      <c r="V4" s="22">
        <f>(N4/O4)*100</f>
        <v>5.1756007393715349</v>
      </c>
      <c r="W4" s="15">
        <v>3081163479.27</v>
      </c>
      <c r="X4" s="15">
        <v>7421</v>
      </c>
      <c r="Y4" s="14">
        <v>15513</v>
      </c>
      <c r="Z4" s="84">
        <f>W4/F4*1000</f>
        <v>7884770.9399038833</v>
      </c>
      <c r="AA4" s="84">
        <f>X4/$G4</f>
        <v>0.90290789633775403</v>
      </c>
      <c r="AB4" s="84">
        <f>Y4/$G4</f>
        <v>1.8874558948777223</v>
      </c>
      <c r="AC4" s="85">
        <v>4.6680497925311206</v>
      </c>
      <c r="AD4" s="14">
        <v>113</v>
      </c>
      <c r="AE4" s="14">
        <v>13</v>
      </c>
      <c r="AF4" s="14">
        <v>42</v>
      </c>
    </row>
    <row r="5" spans="1:32" x14ac:dyDescent="0.2">
      <c r="A5" s="14">
        <v>23</v>
      </c>
      <c r="B5" s="14" t="s">
        <v>26</v>
      </c>
      <c r="C5" s="73" t="s">
        <v>162</v>
      </c>
      <c r="D5" s="86">
        <v>0.82390404302100728</v>
      </c>
      <c r="E5" s="15" t="s">
        <v>95</v>
      </c>
      <c r="F5" s="18">
        <v>1098771</v>
      </c>
      <c r="G5" s="18">
        <v>9732</v>
      </c>
      <c r="H5" s="18">
        <v>14531</v>
      </c>
      <c r="I5" s="19">
        <v>1418</v>
      </c>
      <c r="J5" s="19">
        <v>445</v>
      </c>
      <c r="K5" s="19">
        <v>1338</v>
      </c>
      <c r="L5" s="18">
        <v>2040</v>
      </c>
      <c r="M5" s="19">
        <v>14</v>
      </c>
      <c r="N5" s="18">
        <v>65</v>
      </c>
      <c r="O5" s="19">
        <v>1221</v>
      </c>
      <c r="P5" s="23">
        <f>H5/F5*100000</f>
        <v>1322.4775681192896</v>
      </c>
      <c r="Q5" s="23">
        <f>(I5/F5)*100000</f>
        <v>129.05327861765556</v>
      </c>
      <c r="R5" s="23">
        <f>(J5/$F5)*100000</f>
        <v>40.499794770702906</v>
      </c>
      <c r="S5" s="22">
        <f>K5/I5*100</f>
        <v>94.358251057827928</v>
      </c>
      <c r="T5" s="23">
        <f>L5/(J5+K5)*100</f>
        <v>114.41390914189569</v>
      </c>
      <c r="U5" s="23">
        <f>(M5/$F5)*100000</f>
        <v>1.274150846718743</v>
      </c>
      <c r="V5" s="22">
        <f>(N5/O5)*100</f>
        <v>5.3235053235053238</v>
      </c>
      <c r="W5" s="15">
        <v>3386693991.8099999</v>
      </c>
      <c r="X5" s="15">
        <v>10145</v>
      </c>
      <c r="Y5" s="14">
        <v>303440</v>
      </c>
      <c r="Z5" s="84">
        <f>W5/F5*1000</f>
        <v>3082256.4408871369</v>
      </c>
      <c r="AA5" s="84">
        <f>X5/$G5</f>
        <v>1.0424373201808468</v>
      </c>
      <c r="AB5" s="84">
        <f>Y5/$G5</f>
        <v>31.17961364570489</v>
      </c>
      <c r="AC5" s="85">
        <v>7.2467862692470684</v>
      </c>
      <c r="AD5" s="14">
        <v>430</v>
      </c>
      <c r="AE5" s="14">
        <v>1</v>
      </c>
      <c r="AF5" s="14">
        <v>1</v>
      </c>
    </row>
    <row r="6" spans="1:32" x14ac:dyDescent="0.2">
      <c r="A6" s="14">
        <v>5</v>
      </c>
      <c r="B6" s="14" t="s">
        <v>58</v>
      </c>
      <c r="C6" s="73" t="s">
        <v>163</v>
      </c>
      <c r="D6" s="86">
        <v>0.78274584824546589</v>
      </c>
      <c r="E6" s="15" t="s">
        <v>95</v>
      </c>
      <c r="F6" s="18">
        <v>886709</v>
      </c>
      <c r="G6" s="18">
        <v>9066</v>
      </c>
      <c r="H6" s="18">
        <v>5089</v>
      </c>
      <c r="I6" s="19">
        <v>527</v>
      </c>
      <c r="J6" s="19">
        <v>80</v>
      </c>
      <c r="K6" s="19">
        <v>491</v>
      </c>
      <c r="L6" s="18">
        <v>303</v>
      </c>
      <c r="M6" s="19">
        <v>13</v>
      </c>
      <c r="N6" s="18">
        <v>8</v>
      </c>
      <c r="O6" s="19">
        <v>103</v>
      </c>
      <c r="P6" s="23">
        <f>H6/F6*100000</f>
        <v>573.91996697902016</v>
      </c>
      <c r="Q6" s="23">
        <f>(I6/F6)*100000</f>
        <v>59.43325262290108</v>
      </c>
      <c r="R6" s="23">
        <f>(J6/$F6)*100000</f>
        <v>9.022125635355005</v>
      </c>
      <c r="S6" s="22">
        <f>K6/I6*100</f>
        <v>93.168880455407958</v>
      </c>
      <c r="T6" s="23">
        <f>L6/(J6+K6)*100</f>
        <v>53.064798598949217</v>
      </c>
      <c r="U6" s="23">
        <f>(M6/$F6)*100000</f>
        <v>1.4660954157451882</v>
      </c>
      <c r="V6" s="22">
        <f>(N6/O6)*100</f>
        <v>7.7669902912621351</v>
      </c>
      <c r="W6" s="15">
        <v>5753482894.0900002</v>
      </c>
      <c r="X6" s="15">
        <v>4697</v>
      </c>
      <c r="Y6" s="14">
        <v>15513</v>
      </c>
      <c r="Z6" s="84">
        <f>W6/F6*1000</f>
        <v>6488580.6889182357</v>
      </c>
      <c r="AA6" s="84">
        <f>X6/$G6</f>
        <v>0.51808956540922124</v>
      </c>
      <c r="AB6" s="84">
        <f>Y6/$G6</f>
        <v>1.7111184645929849</v>
      </c>
      <c r="AC6" s="85">
        <v>8.3914209115281491</v>
      </c>
      <c r="AD6" s="14">
        <v>110</v>
      </c>
      <c r="AE6" s="14">
        <v>7</v>
      </c>
      <c r="AF6" s="14">
        <v>3</v>
      </c>
    </row>
    <row r="7" spans="1:32" x14ac:dyDescent="0.2">
      <c r="A7" s="14">
        <v>6</v>
      </c>
      <c r="B7" s="14" t="s">
        <v>59</v>
      </c>
      <c r="C7" s="73" t="s">
        <v>163</v>
      </c>
      <c r="D7" s="86">
        <v>0.87676964701818116</v>
      </c>
      <c r="E7" s="15" t="s">
        <v>95</v>
      </c>
      <c r="F7" s="18">
        <v>157579</v>
      </c>
      <c r="G7" s="18">
        <v>8961</v>
      </c>
      <c r="H7" s="18">
        <v>1045</v>
      </c>
      <c r="I7" s="19">
        <v>146</v>
      </c>
      <c r="J7" s="19">
        <v>0</v>
      </c>
      <c r="K7" s="19">
        <v>146</v>
      </c>
      <c r="L7" s="18">
        <v>10</v>
      </c>
      <c r="M7" s="19">
        <v>0</v>
      </c>
      <c r="N7" s="18">
        <v>0</v>
      </c>
      <c r="O7" s="19">
        <v>11</v>
      </c>
      <c r="P7" s="23">
        <f>H7/F7*100000</f>
        <v>663.15943114247455</v>
      </c>
      <c r="Q7" s="23">
        <f>(I7/F7)*100000</f>
        <v>92.65193966201079</v>
      </c>
      <c r="R7" s="23">
        <f>(J7/$F7)*100000</f>
        <v>0</v>
      </c>
      <c r="S7" s="22">
        <f>K7/I7*100</f>
        <v>100</v>
      </c>
      <c r="T7" s="25">
        <f>L7/(J7+K7)*100</f>
        <v>6.8493150684931505</v>
      </c>
      <c r="U7" s="23">
        <f>(M7/$F7)*100000</f>
        <v>0</v>
      </c>
      <c r="V7" s="24">
        <f>(N7/O7)*100</f>
        <v>0</v>
      </c>
      <c r="W7" s="15">
        <v>108133565.94</v>
      </c>
      <c r="X7" s="15">
        <v>4610</v>
      </c>
      <c r="Y7" s="14">
        <v>6196</v>
      </c>
      <c r="Z7" s="84">
        <f>W7/F7*1000</f>
        <v>686218.12513088668</v>
      </c>
      <c r="AA7" s="84">
        <f>X7/$G7</f>
        <v>0.51445151210802365</v>
      </c>
      <c r="AB7" s="84">
        <f>Y7/$G7</f>
        <v>0.69144068742327869</v>
      </c>
      <c r="AC7" s="85">
        <v>5.3854276663146781</v>
      </c>
      <c r="AD7" s="14">
        <v>15</v>
      </c>
      <c r="AE7" s="14">
        <v>0</v>
      </c>
      <c r="AF7" s="14">
        <v>0</v>
      </c>
    </row>
    <row r="8" spans="1:32" x14ac:dyDescent="0.2">
      <c r="A8" s="14">
        <v>86</v>
      </c>
      <c r="B8" s="14" t="s">
        <v>73</v>
      </c>
      <c r="C8" s="73" t="s">
        <v>165</v>
      </c>
      <c r="D8" s="86">
        <v>0.84365011594694228</v>
      </c>
      <c r="E8" s="15" t="s">
        <v>95</v>
      </c>
      <c r="F8" s="18">
        <v>405795</v>
      </c>
      <c r="G8" s="18">
        <v>14757</v>
      </c>
      <c r="H8" s="18">
        <v>5461</v>
      </c>
      <c r="I8" s="19">
        <v>504</v>
      </c>
      <c r="J8" s="19">
        <v>66</v>
      </c>
      <c r="K8" s="19">
        <v>436</v>
      </c>
      <c r="L8" s="18">
        <v>818</v>
      </c>
      <c r="M8" s="19">
        <v>30</v>
      </c>
      <c r="N8" s="18">
        <v>21</v>
      </c>
      <c r="O8" s="19">
        <v>540</v>
      </c>
      <c r="P8" s="23">
        <f>H8/F8*100000</f>
        <v>1345.7533976515235</v>
      </c>
      <c r="Q8" s="23">
        <f>(I8/F8)*100000</f>
        <v>124.20064318190219</v>
      </c>
      <c r="R8" s="23">
        <f>(J8/$F8)*100000</f>
        <v>16.264369940487192</v>
      </c>
      <c r="S8" s="22">
        <f>K8/I8*100</f>
        <v>86.507936507936506</v>
      </c>
      <c r="T8" s="23">
        <f>L8/(J8+K8)*100</f>
        <v>162.94820717131475</v>
      </c>
      <c r="U8" s="23">
        <f>(M8/$F8)*100000</f>
        <v>7.3928954274941781</v>
      </c>
      <c r="V8" s="22">
        <f>(N8/O8)*100</f>
        <v>3.8888888888888888</v>
      </c>
      <c r="W8" s="15">
        <v>4736433424.0900002</v>
      </c>
      <c r="X8" s="15">
        <v>27000</v>
      </c>
      <c r="Y8" s="14">
        <v>1000</v>
      </c>
      <c r="Z8" s="84">
        <f>W8/F8*1000</f>
        <v>11671985.667861853</v>
      </c>
      <c r="AA8" s="84">
        <f>X8/$G8</f>
        <v>1.8296401707664158</v>
      </c>
      <c r="AB8" s="84">
        <f>Y8/$G8</f>
        <v>6.7764450769126516E-2</v>
      </c>
      <c r="AC8" s="85">
        <v>31.777493606138108</v>
      </c>
      <c r="AD8" s="14">
        <v>306</v>
      </c>
      <c r="AE8" s="14">
        <v>23</v>
      </c>
      <c r="AF8" s="14">
        <v>23</v>
      </c>
    </row>
    <row r="9" spans="1:32" x14ac:dyDescent="0.2">
      <c r="A9" s="14">
        <v>20</v>
      </c>
      <c r="B9" s="17" t="s">
        <v>61</v>
      </c>
      <c r="C9" s="73" t="s">
        <v>163</v>
      </c>
      <c r="D9" s="86">
        <v>0.86307673929138562</v>
      </c>
      <c r="E9" s="15" t="s">
        <v>95</v>
      </c>
      <c r="F9" s="18">
        <v>530418</v>
      </c>
      <c r="G9" s="18">
        <v>8769</v>
      </c>
      <c r="H9" s="18">
        <v>2697</v>
      </c>
      <c r="I9" s="19">
        <v>455</v>
      </c>
      <c r="J9" s="19">
        <v>0</v>
      </c>
      <c r="K9" s="19">
        <v>445</v>
      </c>
      <c r="L9" s="18">
        <v>4</v>
      </c>
      <c r="M9" s="19">
        <v>0</v>
      </c>
      <c r="N9" s="18">
        <v>1</v>
      </c>
      <c r="O9" s="19">
        <v>27</v>
      </c>
      <c r="P9" s="23">
        <f>H9/F9*100000</f>
        <v>508.46690723165506</v>
      </c>
      <c r="Q9" s="23">
        <f>(I9/F9)*100000</f>
        <v>85.781402591918066</v>
      </c>
      <c r="R9" s="23">
        <f>(J9/$F9)*100000</f>
        <v>0</v>
      </c>
      <c r="S9" s="22">
        <f>K9/I9*100</f>
        <v>97.802197802197796</v>
      </c>
      <c r="T9" s="25">
        <f>L9/(J9+K9)*100</f>
        <v>0.89887640449438211</v>
      </c>
      <c r="U9" s="23">
        <f>(M9/$F9)*100000</f>
        <v>0</v>
      </c>
      <c r="V9" s="24">
        <f>(N9/O9)*100</f>
        <v>3.7037037037037033</v>
      </c>
      <c r="W9" s="15">
        <v>734547311.48000002</v>
      </c>
      <c r="X9" s="15">
        <v>11700</v>
      </c>
      <c r="Y9" s="14">
        <v>15513</v>
      </c>
      <c r="Z9" s="84">
        <f>W9/F9*1000</f>
        <v>1384846.1241511411</v>
      </c>
      <c r="AA9" s="84">
        <f>X9/$G9</f>
        <v>1.3342456380431065</v>
      </c>
      <c r="AB9" s="84">
        <f>Y9/$G9</f>
        <v>1.7690728703386931</v>
      </c>
      <c r="AC9" s="85">
        <v>6.8561872909698991</v>
      </c>
      <c r="AD9" s="14">
        <v>27</v>
      </c>
      <c r="AE9" s="14">
        <v>0</v>
      </c>
      <c r="AF9" s="14">
        <v>0</v>
      </c>
    </row>
    <row r="10" spans="1:32" x14ac:dyDescent="0.2">
      <c r="A10" s="14">
        <v>21</v>
      </c>
      <c r="B10" s="14" t="s">
        <v>68</v>
      </c>
      <c r="C10" s="73" t="s">
        <v>164</v>
      </c>
      <c r="D10" s="86">
        <v>0.81557804507446796</v>
      </c>
      <c r="E10" s="15" t="s">
        <v>95</v>
      </c>
      <c r="F10" s="18">
        <v>253993</v>
      </c>
      <c r="G10" s="18">
        <v>8383</v>
      </c>
      <c r="H10" s="18">
        <v>3111</v>
      </c>
      <c r="I10" s="19">
        <v>377</v>
      </c>
      <c r="J10" s="19">
        <v>130</v>
      </c>
      <c r="K10" s="19">
        <v>362</v>
      </c>
      <c r="L10" s="18">
        <v>564</v>
      </c>
      <c r="M10" s="19">
        <v>32</v>
      </c>
      <c r="N10" s="18">
        <v>10</v>
      </c>
      <c r="O10" s="19">
        <v>219</v>
      </c>
      <c r="P10" s="23">
        <f>H10/F10*100000</f>
        <v>1224.8369049540734</v>
      </c>
      <c r="Q10" s="23">
        <f>(I10/F10)*100000</f>
        <v>148.42928742130687</v>
      </c>
      <c r="R10" s="23">
        <f>(J10/$F10)*100000</f>
        <v>51.182512903898925</v>
      </c>
      <c r="S10" s="22">
        <f>K10/I10*100</f>
        <v>96.021220159151184</v>
      </c>
      <c r="T10" s="23">
        <f>L10/(J10+K10)*100</f>
        <v>114.63414634146341</v>
      </c>
      <c r="U10" s="23">
        <f>(M10/$F10)*100000</f>
        <v>12.598772407113582</v>
      </c>
      <c r="V10" s="22">
        <f>(N10/O10)*100</f>
        <v>4.5662100456620998</v>
      </c>
      <c r="W10" s="15">
        <v>1084958045.28</v>
      </c>
      <c r="X10" s="15">
        <v>6901</v>
      </c>
      <c r="Y10" s="14">
        <v>63380</v>
      </c>
      <c r="Z10" s="84">
        <f>W10/F10*1000</f>
        <v>4271606.0886717355</v>
      </c>
      <c r="AA10" s="84">
        <f>X10/$G10</f>
        <v>0.82321364666587138</v>
      </c>
      <c r="AB10" s="84">
        <f>Y10/$G10</f>
        <v>7.5605391864487652</v>
      </c>
      <c r="AC10" s="85">
        <v>5.0480769230769234</v>
      </c>
      <c r="AD10" s="14">
        <v>93</v>
      </c>
      <c r="AE10" s="14">
        <v>4</v>
      </c>
      <c r="AF10" s="14">
        <v>0</v>
      </c>
    </row>
    <row r="11" spans="1:32" x14ac:dyDescent="0.2">
      <c r="A11" s="14">
        <v>31</v>
      </c>
      <c r="B11" s="14" t="s">
        <v>4</v>
      </c>
      <c r="C11" s="73" t="s">
        <v>160</v>
      </c>
      <c r="D11" s="86">
        <v>0.62365799690151968</v>
      </c>
      <c r="E11" s="15" t="s">
        <v>96</v>
      </c>
      <c r="F11" s="18">
        <v>279756</v>
      </c>
      <c r="G11" s="18">
        <v>8153</v>
      </c>
      <c r="H11" s="18">
        <v>2089</v>
      </c>
      <c r="I11" s="19">
        <v>304</v>
      </c>
      <c r="J11" s="19">
        <v>278</v>
      </c>
      <c r="K11" s="19">
        <v>236</v>
      </c>
      <c r="L11" s="18">
        <v>398</v>
      </c>
      <c r="M11" s="19">
        <v>15</v>
      </c>
      <c r="N11" s="18">
        <v>8</v>
      </c>
      <c r="O11" s="19">
        <v>268</v>
      </c>
      <c r="P11" s="23">
        <f>H11/F11*100000</f>
        <v>746.72214358226461</v>
      </c>
      <c r="Q11" s="23">
        <f>(I11/F11)*100000</f>
        <v>108.66612333604998</v>
      </c>
      <c r="R11" s="23">
        <f>(J11/$F11)*100000</f>
        <v>99.372310155993077</v>
      </c>
      <c r="S11" s="22">
        <f>K11/I11*100</f>
        <v>77.631578947368425</v>
      </c>
      <c r="T11" s="23">
        <f>L11/(J11+K11)*100</f>
        <v>77.431906614786001</v>
      </c>
      <c r="U11" s="23">
        <f>(M11/$F11)*100000</f>
        <v>5.361815296186677</v>
      </c>
      <c r="V11" s="22">
        <f>(N11/O11)*100</f>
        <v>2.9850746268656714</v>
      </c>
      <c r="W11" s="15">
        <v>1635093277.97</v>
      </c>
      <c r="X11" s="15">
        <v>8012</v>
      </c>
      <c r="Y11" s="14">
        <v>22784</v>
      </c>
      <c r="Z11" s="84">
        <f>W11/F11*1000</f>
        <v>5844712.0990077062</v>
      </c>
      <c r="AA11" s="84">
        <f>X11/$G11</f>
        <v>0.98270575248374836</v>
      </c>
      <c r="AB11" s="84">
        <f>Y11/$G11</f>
        <v>2.7945541518459462</v>
      </c>
      <c r="AC11" s="85">
        <v>22.741935483870968</v>
      </c>
      <c r="AD11" s="14">
        <v>72</v>
      </c>
      <c r="AE11" s="14">
        <v>15</v>
      </c>
      <c r="AF11" s="14">
        <v>3</v>
      </c>
    </row>
    <row r="12" spans="1:32" x14ac:dyDescent="0.2">
      <c r="A12" s="14">
        <v>34</v>
      </c>
      <c r="B12" s="14" t="s">
        <v>7</v>
      </c>
      <c r="C12" s="73" t="s">
        <v>162</v>
      </c>
      <c r="D12" s="86">
        <v>0.71852873186548527</v>
      </c>
      <c r="E12" s="15" t="s">
        <v>96</v>
      </c>
      <c r="F12" s="18">
        <v>474083</v>
      </c>
      <c r="G12" s="18">
        <v>8991</v>
      </c>
      <c r="H12" s="18">
        <v>7999</v>
      </c>
      <c r="I12" s="19">
        <v>851</v>
      </c>
      <c r="J12" s="19">
        <v>474</v>
      </c>
      <c r="K12" s="19">
        <v>746</v>
      </c>
      <c r="L12" s="18">
        <v>1273</v>
      </c>
      <c r="M12" s="19">
        <v>73</v>
      </c>
      <c r="N12" s="18">
        <v>46</v>
      </c>
      <c r="O12" s="19">
        <v>728</v>
      </c>
      <c r="P12" s="23">
        <f>H12/F12*100000</f>
        <v>1687.2572946087498</v>
      </c>
      <c r="Q12" s="23">
        <f>(I12/F12)*100000</f>
        <v>179.50443276810179</v>
      </c>
      <c r="R12" s="23">
        <f>(J12/$F12)*100000</f>
        <v>99.982492517133068</v>
      </c>
      <c r="S12" s="22">
        <f>K12/I12*100</f>
        <v>87.661574618096367</v>
      </c>
      <c r="T12" s="23">
        <f>L12/(J12+K12)*100</f>
        <v>104.34426229508196</v>
      </c>
      <c r="U12" s="23">
        <f>(M12/$F12)*100000</f>
        <v>15.398147581752562</v>
      </c>
      <c r="V12" s="22">
        <f>(N12/O12)*100</f>
        <v>6.3186813186813184</v>
      </c>
      <c r="W12" s="15">
        <v>2903342112.1599998</v>
      </c>
      <c r="X12" s="15">
        <v>7175</v>
      </c>
      <c r="Y12" s="14">
        <v>8239</v>
      </c>
      <c r="Z12" s="84">
        <f>W12/F12*1000</f>
        <v>6124121.9621036816</v>
      </c>
      <c r="AA12" s="84">
        <f>X12/$G12</f>
        <v>0.79802024246468695</v>
      </c>
      <c r="AB12" s="84">
        <f>Y12/$G12</f>
        <v>0.9163608052496941</v>
      </c>
      <c r="AC12" s="85">
        <v>3.456591639871383</v>
      </c>
      <c r="AD12" s="14">
        <v>191</v>
      </c>
      <c r="AE12" s="14">
        <v>55</v>
      </c>
      <c r="AF12" s="14">
        <v>264</v>
      </c>
    </row>
    <row r="13" spans="1:32" x14ac:dyDescent="0.2">
      <c r="A13" s="14">
        <v>77</v>
      </c>
      <c r="B13" s="14" t="s">
        <v>10</v>
      </c>
      <c r="C13" s="73" t="s">
        <v>160</v>
      </c>
      <c r="D13" s="86">
        <v>0.69659444324954034</v>
      </c>
      <c r="E13" s="15" t="s">
        <v>96</v>
      </c>
      <c r="F13" s="18">
        <v>1972730</v>
      </c>
      <c r="G13" s="18">
        <v>15206</v>
      </c>
      <c r="H13" s="18">
        <v>14877</v>
      </c>
      <c r="I13" s="19">
        <v>1730</v>
      </c>
      <c r="J13" s="19">
        <v>1899</v>
      </c>
      <c r="K13" s="19">
        <v>1366</v>
      </c>
      <c r="L13" s="18">
        <v>4414</v>
      </c>
      <c r="M13" s="19">
        <v>153</v>
      </c>
      <c r="N13" s="18">
        <v>36</v>
      </c>
      <c r="O13" s="19">
        <v>1346</v>
      </c>
      <c r="P13" s="23">
        <f>H13/F13*100000</f>
        <v>754.13259797336684</v>
      </c>
      <c r="Q13" s="23">
        <f>(I13/F13)*100000</f>
        <v>87.695731296224011</v>
      </c>
      <c r="R13" s="23">
        <f>(J13/$F13)*100000</f>
        <v>96.262539729207745</v>
      </c>
      <c r="S13" s="22">
        <f>K13/I13*100</f>
        <v>78.959537572254334</v>
      </c>
      <c r="T13" s="23">
        <f>L13/(J13+K13)*100</f>
        <v>135.19142419601837</v>
      </c>
      <c r="U13" s="23">
        <f>(M13/$F13)*100000</f>
        <v>7.7557496464290603</v>
      </c>
      <c r="V13" s="22">
        <f>(N13/O13)*100</f>
        <v>2.6745913818722138</v>
      </c>
      <c r="W13" s="15">
        <v>7074449586.6800003</v>
      </c>
      <c r="X13" s="15">
        <v>13143</v>
      </c>
      <c r="Y13" s="14">
        <v>40990</v>
      </c>
      <c r="Z13" s="84">
        <f>W13/F13*1000</f>
        <v>3586121.5608218051</v>
      </c>
      <c r="AA13" s="84">
        <f>X13/$G13</f>
        <v>0.86432986978824144</v>
      </c>
      <c r="AB13" s="84">
        <f>Y13/$G13</f>
        <v>2.6956464553465738</v>
      </c>
      <c r="AC13" s="85">
        <v>55.862068965517238</v>
      </c>
      <c r="AD13" s="14">
        <v>876</v>
      </c>
      <c r="AE13" s="14">
        <v>59</v>
      </c>
      <c r="AF13" s="14">
        <v>57</v>
      </c>
    </row>
    <row r="14" spans="1:32" x14ac:dyDescent="0.2">
      <c r="A14" s="14">
        <v>85</v>
      </c>
      <c r="B14" s="14" t="s">
        <v>12</v>
      </c>
      <c r="C14" s="73" t="s">
        <v>162</v>
      </c>
      <c r="D14" s="86">
        <v>0.60972092190955207</v>
      </c>
      <c r="E14" s="15" t="s">
        <v>96</v>
      </c>
      <c r="F14" s="18">
        <v>72723</v>
      </c>
      <c r="G14" s="18">
        <v>9757</v>
      </c>
      <c r="H14" s="18">
        <v>696</v>
      </c>
      <c r="I14" s="19">
        <v>71</v>
      </c>
      <c r="J14" s="19">
        <v>43</v>
      </c>
      <c r="K14" s="19">
        <v>53</v>
      </c>
      <c r="L14" s="18">
        <v>56</v>
      </c>
      <c r="M14" s="19">
        <v>13</v>
      </c>
      <c r="N14" s="18">
        <v>5</v>
      </c>
      <c r="O14" s="19">
        <v>53</v>
      </c>
      <c r="P14" s="23">
        <f>H14/F14*100000</f>
        <v>957.0562270533394</v>
      </c>
      <c r="Q14" s="23">
        <f>(I14/F14)*100000</f>
        <v>97.630735805728591</v>
      </c>
      <c r="R14" s="23">
        <f>(J14/$F14)*100000</f>
        <v>59.128473797835625</v>
      </c>
      <c r="S14" s="22">
        <f>K14/I14*100</f>
        <v>74.647887323943664</v>
      </c>
      <c r="T14" s="23">
        <f>L14/(J14+K14)*100</f>
        <v>58.333333333333336</v>
      </c>
      <c r="U14" s="23">
        <f>(M14/$F14)*100000</f>
        <v>17.876050217950304</v>
      </c>
      <c r="V14" s="22">
        <f>(N14/O14)*100</f>
        <v>9.433962264150944</v>
      </c>
      <c r="W14" s="15">
        <v>1252061861.3900001</v>
      </c>
      <c r="X14" s="15">
        <v>12113</v>
      </c>
      <c r="Y14" s="14">
        <v>13606</v>
      </c>
      <c r="Z14" s="84">
        <f>W14/F14*1000</f>
        <v>17216862.08475998</v>
      </c>
      <c r="AA14" s="84">
        <f>X14/$G14</f>
        <v>1.2414676642410578</v>
      </c>
      <c r="AB14" s="84">
        <f>Y14/$G14</f>
        <v>1.394486010044071</v>
      </c>
      <c r="AC14" s="85">
        <v>0.3236245954692557</v>
      </c>
      <c r="AD14" s="14">
        <v>36</v>
      </c>
      <c r="AE14" s="14">
        <v>0</v>
      </c>
      <c r="AF14" s="14">
        <v>1</v>
      </c>
    </row>
    <row r="15" spans="1:32" x14ac:dyDescent="0.2">
      <c r="A15" s="14">
        <v>7</v>
      </c>
      <c r="B15" s="14" t="s">
        <v>18</v>
      </c>
      <c r="C15" s="73" t="s">
        <v>163</v>
      </c>
      <c r="D15" s="86">
        <v>0.60440112157442161</v>
      </c>
      <c r="E15" s="15" t="s">
        <v>96</v>
      </c>
      <c r="F15" s="18">
        <v>205866</v>
      </c>
      <c r="G15" s="18">
        <v>10586</v>
      </c>
      <c r="H15" s="18">
        <v>1411</v>
      </c>
      <c r="I15" s="19">
        <v>166</v>
      </c>
      <c r="J15" s="19">
        <v>166</v>
      </c>
      <c r="K15" s="19">
        <v>127</v>
      </c>
      <c r="L15" s="18">
        <v>154</v>
      </c>
      <c r="M15" s="19">
        <v>9</v>
      </c>
      <c r="N15" s="18">
        <v>9</v>
      </c>
      <c r="O15" s="19">
        <v>88</v>
      </c>
      <c r="P15" s="23">
        <f>H15/F15*100000</f>
        <v>685.39729727104043</v>
      </c>
      <c r="Q15" s="23">
        <f>(I15/F15)*100000</f>
        <v>80.634976149534168</v>
      </c>
      <c r="R15" s="23">
        <f>(J15/$F15)*100000</f>
        <v>80.634976149534168</v>
      </c>
      <c r="S15" s="22">
        <f>K15/I15*100</f>
        <v>76.506024096385545</v>
      </c>
      <c r="T15" s="23">
        <f>L15/(J15+K15)*100</f>
        <v>52.55972696245734</v>
      </c>
      <c r="U15" s="23">
        <f>(M15/$F15)*100000</f>
        <v>4.3717758153361901</v>
      </c>
      <c r="V15" s="22">
        <f>(N15/O15)*100</f>
        <v>10.227272727272728</v>
      </c>
      <c r="W15" s="15">
        <v>1088545720.21</v>
      </c>
      <c r="X15" s="15">
        <v>8083</v>
      </c>
      <c r="Y15" s="14">
        <v>2000</v>
      </c>
      <c r="Z15" s="84">
        <f>W15/F15*1000</f>
        <v>5287642.0594464364</v>
      </c>
      <c r="AA15" s="84">
        <f>X15/$G15</f>
        <v>0.76355563952389949</v>
      </c>
      <c r="AB15" s="84">
        <f>Y15/$G15</f>
        <v>0.1889287738522577</v>
      </c>
      <c r="AC15" s="85">
        <v>8.6074177746675993</v>
      </c>
      <c r="AD15" s="14">
        <v>80</v>
      </c>
      <c r="AE15" s="14">
        <v>2</v>
      </c>
      <c r="AF15" s="14">
        <v>6</v>
      </c>
    </row>
    <row r="16" spans="1:32" x14ac:dyDescent="0.2">
      <c r="A16" s="14">
        <v>40</v>
      </c>
      <c r="B16" s="14" t="s">
        <v>20</v>
      </c>
      <c r="C16" s="73" t="s">
        <v>160</v>
      </c>
      <c r="D16" s="86">
        <v>0.62570002143473402</v>
      </c>
      <c r="E16" s="15" t="s">
        <v>96</v>
      </c>
      <c r="F16" s="18">
        <v>178666</v>
      </c>
      <c r="G16" s="18">
        <v>9449</v>
      </c>
      <c r="H16" s="18">
        <v>2881</v>
      </c>
      <c r="I16" s="19">
        <v>294</v>
      </c>
      <c r="J16" s="19">
        <v>272</v>
      </c>
      <c r="K16" s="19">
        <v>231</v>
      </c>
      <c r="L16" s="18">
        <v>515</v>
      </c>
      <c r="M16" s="19">
        <v>24</v>
      </c>
      <c r="N16" s="18">
        <v>8</v>
      </c>
      <c r="O16" s="19">
        <v>287</v>
      </c>
      <c r="P16" s="23">
        <f>H16/F16*100000</f>
        <v>1612.5060168134958</v>
      </c>
      <c r="Q16" s="23">
        <f>(I16/F16)*100000</f>
        <v>164.55285280915228</v>
      </c>
      <c r="R16" s="23">
        <f>(J16/$F16)*100000</f>
        <v>152.23937402751503</v>
      </c>
      <c r="S16" s="22">
        <f>K16/I16*100</f>
        <v>78.571428571428569</v>
      </c>
      <c r="T16" s="23">
        <f>L16/(J16+K16)*100</f>
        <v>102.38568588469185</v>
      </c>
      <c r="U16" s="23">
        <f>(M16/$F16)*100000</f>
        <v>13.432885943604267</v>
      </c>
      <c r="V16" s="22">
        <f>(N16/O16)*100</f>
        <v>2.7874564459930316</v>
      </c>
      <c r="W16" s="15">
        <v>937375717.45000005</v>
      </c>
      <c r="X16" s="15">
        <v>8719</v>
      </c>
      <c r="Y16" s="14">
        <v>9682</v>
      </c>
      <c r="Z16" s="84">
        <f>W16/F16*1000</f>
        <v>5246525.4578375295</v>
      </c>
      <c r="AA16" s="84">
        <f>X16/$G16</f>
        <v>0.92274314742300767</v>
      </c>
      <c r="AB16" s="84">
        <f>Y16/$G16</f>
        <v>1.0246586940416975</v>
      </c>
      <c r="AC16" s="85">
        <v>3.2882011605415857</v>
      </c>
      <c r="AD16" s="14">
        <v>102</v>
      </c>
      <c r="AE16" s="14">
        <v>21</v>
      </c>
      <c r="AF16" s="14">
        <v>6</v>
      </c>
    </row>
    <row r="17" spans="1:32" x14ac:dyDescent="0.2">
      <c r="A17" s="14">
        <v>9</v>
      </c>
      <c r="B17" s="14" t="s">
        <v>22</v>
      </c>
      <c r="C17" s="73" t="s">
        <v>163</v>
      </c>
      <c r="D17" s="86">
        <v>0.64200727318790085</v>
      </c>
      <c r="E17" s="15" t="s">
        <v>96</v>
      </c>
      <c r="F17" s="18">
        <v>107815</v>
      </c>
      <c r="G17" s="18">
        <v>8806</v>
      </c>
      <c r="H17" s="18">
        <v>810</v>
      </c>
      <c r="I17" s="19">
        <v>136</v>
      </c>
      <c r="J17" s="19">
        <v>112</v>
      </c>
      <c r="K17" s="19">
        <v>114</v>
      </c>
      <c r="L17" s="18">
        <v>127</v>
      </c>
      <c r="M17" s="19">
        <v>0</v>
      </c>
      <c r="N17" s="18">
        <v>5</v>
      </c>
      <c r="O17" s="19">
        <v>86</v>
      </c>
      <c r="P17" s="23">
        <f>H17/F17*100000</f>
        <v>751.28692667996108</v>
      </c>
      <c r="Q17" s="23">
        <f>(I17/F17)*100000</f>
        <v>126.14200250428975</v>
      </c>
      <c r="R17" s="23">
        <f>(J17/$F17)*100000</f>
        <v>103.88164912117979</v>
      </c>
      <c r="S17" s="22">
        <f>K17/I17*100</f>
        <v>83.82352941176471</v>
      </c>
      <c r="T17" s="23">
        <f>L17/(J17+K17)*100</f>
        <v>56.194690265486727</v>
      </c>
      <c r="U17" s="23">
        <f>(M17/$F17)*100000</f>
        <v>0</v>
      </c>
      <c r="V17" s="22">
        <f>(N17/O17)*100</f>
        <v>5.8139534883720927</v>
      </c>
      <c r="W17" s="15">
        <v>690187172.99000001</v>
      </c>
      <c r="X17" s="15">
        <v>7795</v>
      </c>
      <c r="Y17" s="14">
        <v>46700</v>
      </c>
      <c r="Z17" s="84">
        <f>W17/F17*1000</f>
        <v>6401587.6546862684</v>
      </c>
      <c r="AA17" s="84">
        <f>X17/$G17</f>
        <v>0.8851919146036793</v>
      </c>
      <c r="AB17" s="84">
        <f>Y17/$G17</f>
        <v>5.3032023620258917</v>
      </c>
      <c r="AC17" s="85">
        <v>3.7769784172661871</v>
      </c>
      <c r="AD17" s="14">
        <v>21</v>
      </c>
      <c r="AE17" s="14">
        <v>1</v>
      </c>
      <c r="AF17" s="14">
        <v>34</v>
      </c>
    </row>
    <row r="18" spans="1:32" x14ac:dyDescent="0.2">
      <c r="A18" s="14">
        <v>44</v>
      </c>
      <c r="B18" s="14" t="s">
        <v>25</v>
      </c>
      <c r="C18" s="73" t="s">
        <v>160</v>
      </c>
      <c r="D18" s="86">
        <v>0.65615030256368223</v>
      </c>
      <c r="E18" s="15" t="s">
        <v>96</v>
      </c>
      <c r="F18" s="18">
        <v>127735</v>
      </c>
      <c r="G18" s="18">
        <v>9260</v>
      </c>
      <c r="H18" s="18">
        <v>1886</v>
      </c>
      <c r="I18" s="19">
        <v>216</v>
      </c>
      <c r="J18" s="19">
        <v>171</v>
      </c>
      <c r="K18" s="19">
        <v>187</v>
      </c>
      <c r="L18" s="18">
        <v>257</v>
      </c>
      <c r="M18" s="19">
        <v>30</v>
      </c>
      <c r="N18" s="18">
        <v>15</v>
      </c>
      <c r="O18" s="19">
        <v>124</v>
      </c>
      <c r="P18" s="23">
        <f>H18/F18*100000</f>
        <v>1476.4943046150231</v>
      </c>
      <c r="Q18" s="23">
        <f>(I18/F18)*100000</f>
        <v>169.10009003014054</v>
      </c>
      <c r="R18" s="23">
        <f>(J18/$F18)*100000</f>
        <v>133.87090460719457</v>
      </c>
      <c r="S18" s="22">
        <f>K18/I18*100</f>
        <v>86.574074074074076</v>
      </c>
      <c r="T18" s="23">
        <f>L18/(J18+K18)*100</f>
        <v>71.787709497206706</v>
      </c>
      <c r="U18" s="23">
        <f>(M18/$F18)*100000</f>
        <v>23.486123615297295</v>
      </c>
      <c r="V18" s="22">
        <f>(N18/O18)*100</f>
        <v>12.096774193548388</v>
      </c>
      <c r="W18" s="15">
        <v>878120076.44000006</v>
      </c>
      <c r="X18" s="15">
        <v>6534</v>
      </c>
      <c r="Y18" s="14" t="s">
        <v>14</v>
      </c>
      <c r="Z18" s="84">
        <f>W18/F18*1000</f>
        <v>6874545.5547813838</v>
      </c>
      <c r="AA18" s="84">
        <f>X18/$G18</f>
        <v>0.70561555075593951</v>
      </c>
      <c r="AB18" s="14" t="s">
        <v>14</v>
      </c>
      <c r="AC18" s="85">
        <v>8.7755102040816322</v>
      </c>
      <c r="AD18" s="14">
        <v>81</v>
      </c>
      <c r="AE18" s="14">
        <v>28</v>
      </c>
      <c r="AF18" s="14">
        <v>30</v>
      </c>
    </row>
    <row r="19" spans="1:32" x14ac:dyDescent="0.2">
      <c r="A19" s="14">
        <v>48</v>
      </c>
      <c r="B19" s="14" t="s">
        <v>31</v>
      </c>
      <c r="C19" s="73" t="s">
        <v>160</v>
      </c>
      <c r="D19" s="86">
        <v>0.65023454218481946</v>
      </c>
      <c r="E19" s="15" t="s">
        <v>96</v>
      </c>
      <c r="F19" s="18">
        <v>211260</v>
      </c>
      <c r="G19" s="18">
        <v>8414</v>
      </c>
      <c r="H19" s="18">
        <v>2936</v>
      </c>
      <c r="I19" s="19">
        <v>302</v>
      </c>
      <c r="J19" s="19">
        <v>368</v>
      </c>
      <c r="K19" s="19">
        <v>293</v>
      </c>
      <c r="L19" s="18">
        <v>263</v>
      </c>
      <c r="M19" s="19">
        <v>21</v>
      </c>
      <c r="N19" s="18">
        <v>12</v>
      </c>
      <c r="O19" s="19">
        <v>189</v>
      </c>
      <c r="P19" s="23">
        <f>H19/F19*100000</f>
        <v>1389.7566979077915</v>
      </c>
      <c r="Q19" s="23">
        <f>(I19/F19)*100000</f>
        <v>142.95181293193224</v>
      </c>
      <c r="R19" s="23">
        <f>(J19/$F19)*100000</f>
        <v>174.19293761242074</v>
      </c>
      <c r="S19" s="22">
        <f>K19/I19*100</f>
        <v>97.019867549668874</v>
      </c>
      <c r="T19" s="23">
        <f>L19/(J19+K19)*100</f>
        <v>39.788199697428141</v>
      </c>
      <c r="U19" s="23">
        <f>(M19/$F19)*100000</f>
        <v>9.9403578528827037</v>
      </c>
      <c r="V19" s="22">
        <f>(N19/O19)*100</f>
        <v>6.3492063492063489</v>
      </c>
      <c r="W19" s="15">
        <v>1496284632.47</v>
      </c>
      <c r="X19" s="15">
        <v>7376</v>
      </c>
      <c r="Y19" s="14">
        <v>17802</v>
      </c>
      <c r="Z19" s="84">
        <f>W19/F19*1000</f>
        <v>7082668.9031051779</v>
      </c>
      <c r="AA19" s="84">
        <f>X19/$G19</f>
        <v>0.87663418112669356</v>
      </c>
      <c r="AB19" s="84">
        <f>Y19/$G19</f>
        <v>2.1157594485381508</v>
      </c>
      <c r="AC19" s="85">
        <v>10.411622276029057</v>
      </c>
      <c r="AD19" s="14">
        <v>102</v>
      </c>
      <c r="AE19" s="14">
        <v>4</v>
      </c>
      <c r="AF19" s="14">
        <v>1</v>
      </c>
    </row>
    <row r="20" spans="1:32" x14ac:dyDescent="0.2">
      <c r="A20" s="14">
        <v>50</v>
      </c>
      <c r="B20" s="14" t="s">
        <v>33</v>
      </c>
      <c r="C20" s="73" t="s">
        <v>160</v>
      </c>
      <c r="D20" s="86">
        <v>0.73752791377515359</v>
      </c>
      <c r="E20" s="15" t="s">
        <v>96</v>
      </c>
      <c r="F20" s="18">
        <v>1321598</v>
      </c>
      <c r="G20" s="18">
        <v>11140</v>
      </c>
      <c r="H20" s="18">
        <v>16599</v>
      </c>
      <c r="I20" s="19">
        <v>1942</v>
      </c>
      <c r="J20" s="19">
        <v>1353</v>
      </c>
      <c r="K20" s="19">
        <v>1638</v>
      </c>
      <c r="L20" s="18">
        <v>4137</v>
      </c>
      <c r="M20" s="19">
        <v>65</v>
      </c>
      <c r="N20" s="18">
        <v>83</v>
      </c>
      <c r="O20" s="19">
        <v>1311</v>
      </c>
      <c r="P20" s="23">
        <f>H20/F20*100000</f>
        <v>1255.9795036009436</v>
      </c>
      <c r="Q20" s="23">
        <f>(I20/F20)*100000</f>
        <v>146.94332164546253</v>
      </c>
      <c r="R20" s="23">
        <f>(J20/$F20)*100000</f>
        <v>102.37606291777077</v>
      </c>
      <c r="S20" s="22">
        <f>K20/I20*100</f>
        <v>84.346035015447995</v>
      </c>
      <c r="T20" s="23">
        <f>L20/(J20+K20)*100</f>
        <v>138.31494483450351</v>
      </c>
      <c r="U20" s="23">
        <f>(M20/$F20)*100000</f>
        <v>4.9182883146009599</v>
      </c>
      <c r="V20" s="22">
        <f>(N20/O20)*100</f>
        <v>6.331045003813883</v>
      </c>
      <c r="W20" s="15">
        <v>10963004609.01</v>
      </c>
      <c r="X20" s="15">
        <v>11854</v>
      </c>
      <c r="Y20" s="14">
        <v>60976</v>
      </c>
      <c r="Z20" s="84">
        <f>W20/F20*1000</f>
        <v>8295264.2248323625</v>
      </c>
      <c r="AA20" s="84">
        <f>X20/$G20</f>
        <v>1.0640933572710951</v>
      </c>
      <c r="AB20" s="84">
        <f>Y20/$G20</f>
        <v>5.4736086175942553</v>
      </c>
      <c r="AC20" s="85">
        <v>36.830102622576966</v>
      </c>
      <c r="AD20" s="14">
        <v>484</v>
      </c>
      <c r="AE20" s="14">
        <v>73</v>
      </c>
      <c r="AF20" s="14">
        <v>72</v>
      </c>
    </row>
    <row r="21" spans="1:32" x14ac:dyDescent="0.2">
      <c r="A21" s="14">
        <v>53</v>
      </c>
      <c r="B21" s="14" t="s">
        <v>37</v>
      </c>
      <c r="C21" s="73" t="s">
        <v>161</v>
      </c>
      <c r="D21" s="86">
        <v>0.62883892270862929</v>
      </c>
      <c r="E21" s="15" t="s">
        <v>96</v>
      </c>
      <c r="F21" s="18">
        <v>115043</v>
      </c>
      <c r="G21" s="18">
        <v>9859</v>
      </c>
      <c r="H21" s="18">
        <v>2794</v>
      </c>
      <c r="I21" s="19">
        <v>284</v>
      </c>
      <c r="J21" s="19">
        <v>235</v>
      </c>
      <c r="K21" s="19">
        <v>250</v>
      </c>
      <c r="L21" s="18">
        <v>356</v>
      </c>
      <c r="M21" s="19">
        <v>23</v>
      </c>
      <c r="N21" s="18">
        <v>17</v>
      </c>
      <c r="O21" s="19">
        <v>251</v>
      </c>
      <c r="P21" s="23">
        <f>H21/F21*100000</f>
        <v>2428.657110819433</v>
      </c>
      <c r="Q21" s="23">
        <f>(I21/F21)*100000</f>
        <v>246.86421598880418</v>
      </c>
      <c r="R21" s="23">
        <f>(J21/$F21)*100000</f>
        <v>204.27144632876403</v>
      </c>
      <c r="S21" s="22">
        <f>K21/I21*100</f>
        <v>88.028169014084511</v>
      </c>
      <c r="T21" s="23">
        <f>L21/(J21+K21)*100</f>
        <v>73.402061855670098</v>
      </c>
      <c r="U21" s="23">
        <f>(M21/$F21)*100000</f>
        <v>19.992524534304565</v>
      </c>
      <c r="V21" s="22">
        <f>(N21/O21)*100</f>
        <v>6.7729083665338639</v>
      </c>
      <c r="W21" s="15">
        <v>1142004014.3399999</v>
      </c>
      <c r="X21" s="15">
        <v>6624</v>
      </c>
      <c r="Y21" s="14">
        <v>37941</v>
      </c>
      <c r="Z21" s="84">
        <f>W21/F21*1000</f>
        <v>9926757.9456377178</v>
      </c>
      <c r="AA21" s="84">
        <f>X21/$G21</f>
        <v>0.67187341515366672</v>
      </c>
      <c r="AB21" s="84">
        <f>Y21/$G21</f>
        <v>3.8483619028299016</v>
      </c>
      <c r="AC21" s="85">
        <v>14.562354763749033</v>
      </c>
      <c r="AD21" s="14">
        <v>60</v>
      </c>
      <c r="AE21" s="14">
        <v>57</v>
      </c>
      <c r="AF21" s="14">
        <v>12</v>
      </c>
    </row>
    <row r="22" spans="1:32" x14ac:dyDescent="0.2">
      <c r="A22" s="14">
        <v>55</v>
      </c>
      <c r="B22" s="14" t="s">
        <v>39</v>
      </c>
      <c r="C22" s="73" t="s">
        <v>166</v>
      </c>
      <c r="D22" s="86">
        <v>0.62764652409284261</v>
      </c>
      <c r="E22" s="15" t="s">
        <v>96</v>
      </c>
      <c r="F22" s="18">
        <v>405511</v>
      </c>
      <c r="G22" s="18">
        <v>8635</v>
      </c>
      <c r="H22" s="18">
        <v>7703</v>
      </c>
      <c r="I22" s="19">
        <v>982</v>
      </c>
      <c r="J22" s="19">
        <v>646</v>
      </c>
      <c r="K22" s="19">
        <v>915</v>
      </c>
      <c r="L22" s="18">
        <v>554</v>
      </c>
      <c r="M22" s="19">
        <v>61</v>
      </c>
      <c r="N22" s="18">
        <v>61</v>
      </c>
      <c r="O22" s="19">
        <v>603</v>
      </c>
      <c r="P22" s="23">
        <f>H22/F22*100000</f>
        <v>1899.5785564386663</v>
      </c>
      <c r="Q22" s="23">
        <f>(I22/F22)*100000</f>
        <v>242.16359112329877</v>
      </c>
      <c r="R22" s="23">
        <f>(J22/$F22)*100000</f>
        <v>159.30517297927798</v>
      </c>
      <c r="S22" s="22">
        <f>K22/I22*100</f>
        <v>93.177189409368637</v>
      </c>
      <c r="T22" s="23">
        <f>L22/(J22+K22)*100</f>
        <v>35.490070467648941</v>
      </c>
      <c r="U22" s="23">
        <f>(M22/$F22)*100000</f>
        <v>15.042748532099006</v>
      </c>
      <c r="V22" s="22">
        <f>(N22/O22)*100</f>
        <v>10.11608623548922</v>
      </c>
      <c r="W22" s="15">
        <v>1492712333.1400001</v>
      </c>
      <c r="X22" s="15">
        <v>7007</v>
      </c>
      <c r="Y22" s="14" t="s">
        <v>14</v>
      </c>
      <c r="Z22" s="84">
        <f>W22/F22*1000</f>
        <v>3681064.9603586588</v>
      </c>
      <c r="AA22" s="84">
        <f>X22/$G22</f>
        <v>0.81146496815286628</v>
      </c>
      <c r="AB22" s="14" t="s">
        <v>14</v>
      </c>
      <c r="AC22" s="85">
        <v>4.7780925401322003</v>
      </c>
      <c r="AD22" s="14">
        <v>177</v>
      </c>
      <c r="AE22" s="14">
        <v>1</v>
      </c>
      <c r="AF22" s="14">
        <v>0</v>
      </c>
    </row>
    <row r="23" spans="1:32" x14ac:dyDescent="0.2">
      <c r="A23" s="14">
        <v>59</v>
      </c>
      <c r="B23" s="14" t="s">
        <v>43</v>
      </c>
      <c r="C23" s="73" t="s">
        <v>164</v>
      </c>
      <c r="D23" s="86">
        <v>0.66298460092557776</v>
      </c>
      <c r="E23" s="15" t="s">
        <v>96</v>
      </c>
      <c r="F23" s="18">
        <v>570077</v>
      </c>
      <c r="G23" s="18">
        <v>9591</v>
      </c>
      <c r="H23" s="18">
        <v>12805</v>
      </c>
      <c r="I23" s="19">
        <v>1402</v>
      </c>
      <c r="J23" s="19">
        <v>782</v>
      </c>
      <c r="K23" s="19">
        <v>1219</v>
      </c>
      <c r="L23" s="18">
        <v>1685</v>
      </c>
      <c r="M23" s="19">
        <v>175</v>
      </c>
      <c r="N23" s="18">
        <v>88</v>
      </c>
      <c r="O23" s="19">
        <v>1526</v>
      </c>
      <c r="P23" s="23">
        <f>H23/F23*100000</f>
        <v>2246.1877956837411</v>
      </c>
      <c r="Q23" s="23">
        <f>(I23/F23)*100000</f>
        <v>245.93168992960599</v>
      </c>
      <c r="R23" s="23">
        <f>(J23/$F23)*100000</f>
        <v>137.17445187229092</v>
      </c>
      <c r="S23" s="22">
        <f>K23/I23*100</f>
        <v>86.947218259629096</v>
      </c>
      <c r="T23" s="23">
        <f>L23/(J23+K23)*100</f>
        <v>84.207896051974018</v>
      </c>
      <c r="U23" s="23">
        <f>(M23/$F23)*100000</f>
        <v>30.697607516177641</v>
      </c>
      <c r="V23" s="22">
        <f>(N23/O23)*100</f>
        <v>5.7667103538663174</v>
      </c>
      <c r="W23" s="15">
        <v>4863944001.9799995</v>
      </c>
      <c r="X23" s="15">
        <v>11642</v>
      </c>
      <c r="Y23" s="14">
        <v>100000</v>
      </c>
      <c r="Z23" s="84">
        <f>W23/F23*1000</f>
        <v>8532082.5116256215</v>
      </c>
      <c r="AA23" s="84">
        <f>X23/$G23</f>
        <v>1.2138463142529454</v>
      </c>
      <c r="AB23" s="84">
        <f>Y23/$G23</f>
        <v>10.426441455531227</v>
      </c>
      <c r="AC23" s="85">
        <v>14.173365955959454</v>
      </c>
      <c r="AD23" s="14">
        <v>309</v>
      </c>
      <c r="AE23" s="14">
        <v>19</v>
      </c>
      <c r="AF23" s="14">
        <v>0</v>
      </c>
    </row>
    <row r="24" spans="1:32" x14ac:dyDescent="0.2">
      <c r="A24" s="14">
        <v>1</v>
      </c>
      <c r="B24" s="14" t="s">
        <v>54</v>
      </c>
      <c r="C24" s="73" t="s">
        <v>162</v>
      </c>
      <c r="D24" s="86">
        <v>0.62914952661693502</v>
      </c>
      <c r="E24" s="15" t="s">
        <v>96</v>
      </c>
      <c r="F24" s="18">
        <v>94260</v>
      </c>
      <c r="G24" s="18">
        <v>8623</v>
      </c>
      <c r="H24" s="18">
        <v>1299</v>
      </c>
      <c r="I24" s="19">
        <v>234</v>
      </c>
      <c r="J24" s="19">
        <v>57</v>
      </c>
      <c r="K24" s="19">
        <v>181</v>
      </c>
      <c r="L24" s="18">
        <v>153</v>
      </c>
      <c r="M24" s="19">
        <v>5</v>
      </c>
      <c r="N24" s="18">
        <v>3</v>
      </c>
      <c r="O24" s="19">
        <v>141</v>
      </c>
      <c r="P24" s="23">
        <f>H24/F24*100000</f>
        <v>1378.1031190324634</v>
      </c>
      <c r="Q24" s="23">
        <f>(I24/F24)*100000</f>
        <v>248.24952259707194</v>
      </c>
      <c r="R24" s="23">
        <f>(J24/$F24)*100000</f>
        <v>60.471037555697009</v>
      </c>
      <c r="S24" s="22">
        <f>K24/I24*100</f>
        <v>77.350427350427353</v>
      </c>
      <c r="T24" s="23">
        <f>L24/(J24+K24)*100</f>
        <v>64.285714285714292</v>
      </c>
      <c r="U24" s="23">
        <f>(M24/$F24)*100000</f>
        <v>5.3044769785699124</v>
      </c>
      <c r="V24" s="22">
        <f>(N24/O24)*100</f>
        <v>2.1276595744680851</v>
      </c>
      <c r="W24" s="15">
        <v>755323940.45000005</v>
      </c>
      <c r="X24" s="15">
        <v>8860</v>
      </c>
      <c r="Y24" s="14" t="s">
        <v>14</v>
      </c>
      <c r="Z24" s="84">
        <f>W24/F24*1000</f>
        <v>8013196.9069594741</v>
      </c>
      <c r="AA24" s="84">
        <f>X24/$G24</f>
        <v>1.0274846341180564</v>
      </c>
      <c r="AB24" s="14" t="s">
        <v>14</v>
      </c>
      <c r="AC24" s="85">
        <v>32.125</v>
      </c>
      <c r="AD24" s="14">
        <v>15</v>
      </c>
      <c r="AE24" s="14">
        <v>3</v>
      </c>
      <c r="AF24" s="14">
        <v>147</v>
      </c>
    </row>
    <row r="25" spans="1:32" x14ac:dyDescent="0.2">
      <c r="A25" s="14">
        <v>3</v>
      </c>
      <c r="B25" s="14" t="s">
        <v>63</v>
      </c>
      <c r="C25" s="73" t="s">
        <v>164</v>
      </c>
      <c r="D25" s="86">
        <v>0.60801432498217856</v>
      </c>
      <c r="E25" s="15" t="s">
        <v>96</v>
      </c>
      <c r="F25" s="18">
        <v>894015</v>
      </c>
      <c r="G25" s="18">
        <v>8569</v>
      </c>
      <c r="H25" s="18">
        <v>13823</v>
      </c>
      <c r="I25" s="19">
        <v>1393</v>
      </c>
      <c r="J25" s="19">
        <v>1460</v>
      </c>
      <c r="K25" s="19">
        <v>1131</v>
      </c>
      <c r="L25" s="18">
        <v>1828</v>
      </c>
      <c r="M25" s="19">
        <v>155</v>
      </c>
      <c r="N25" s="18">
        <v>94</v>
      </c>
      <c r="O25" s="19">
        <v>793</v>
      </c>
      <c r="P25" s="23">
        <f>H25/F25*100000</f>
        <v>1546.1709255437549</v>
      </c>
      <c r="Q25" s="23">
        <f>(I25/F25)*100000</f>
        <v>155.81394048198297</v>
      </c>
      <c r="R25" s="23">
        <f>(J25/$F25)*100000</f>
        <v>163.30822189784288</v>
      </c>
      <c r="S25" s="22">
        <f>K25/I25*100</f>
        <v>81.191672648959084</v>
      </c>
      <c r="T25" s="23">
        <f>L25/(J25+K25)*100</f>
        <v>70.551910459282126</v>
      </c>
      <c r="U25" s="23">
        <f>(M25/$F25)*100000</f>
        <v>17.337516708332632</v>
      </c>
      <c r="V25" s="22">
        <f>(N25/O25)*100</f>
        <v>11.853720050441362</v>
      </c>
      <c r="W25" s="15">
        <v>3410503813.2199998</v>
      </c>
      <c r="X25" s="15">
        <v>5869</v>
      </c>
      <c r="Y25" s="14">
        <v>443471</v>
      </c>
      <c r="Z25" s="84">
        <f>W25/F25*1000</f>
        <v>3814817.2158408975</v>
      </c>
      <c r="AA25" s="84">
        <f>X25/$G25</f>
        <v>0.68491072470533321</v>
      </c>
      <c r="AB25" s="84">
        <f>Y25/$G25</f>
        <v>51.752946668222663</v>
      </c>
      <c r="AC25" s="85">
        <v>16.236517719568567</v>
      </c>
      <c r="AD25" s="14">
        <v>326</v>
      </c>
      <c r="AE25" s="14">
        <v>42</v>
      </c>
      <c r="AF25" s="14">
        <v>456</v>
      </c>
    </row>
    <row r="26" spans="1:32" x14ac:dyDescent="0.2">
      <c r="A26" s="14">
        <v>8</v>
      </c>
      <c r="B26" s="14" t="s">
        <v>55</v>
      </c>
      <c r="C26" s="73" t="s">
        <v>162</v>
      </c>
      <c r="D26" s="86">
        <v>0.74972454443679304</v>
      </c>
      <c r="E26" s="15" t="s">
        <v>96</v>
      </c>
      <c r="F26" s="18">
        <v>66708</v>
      </c>
      <c r="G26" s="18">
        <v>8422</v>
      </c>
      <c r="H26" s="18">
        <v>485</v>
      </c>
      <c r="I26" s="19">
        <v>73</v>
      </c>
      <c r="J26" s="19">
        <v>20</v>
      </c>
      <c r="K26" s="19">
        <v>66</v>
      </c>
      <c r="L26" s="18">
        <v>40</v>
      </c>
      <c r="M26" s="19">
        <v>0</v>
      </c>
      <c r="N26" s="18">
        <v>3</v>
      </c>
      <c r="O26" s="19">
        <v>47</v>
      </c>
      <c r="P26" s="23">
        <f>H26/F26*100000</f>
        <v>727.04922947772377</v>
      </c>
      <c r="Q26" s="23">
        <f>(I26/F26)*100000</f>
        <v>109.43215206571927</v>
      </c>
      <c r="R26" s="23">
        <f>(J26/$F26)*100000</f>
        <v>29.981411524854593</v>
      </c>
      <c r="S26" s="22">
        <f>K26/I26*100</f>
        <v>90.410958904109577</v>
      </c>
      <c r="T26" s="25">
        <f>L26/(J26+K26)*100</f>
        <v>46.511627906976742</v>
      </c>
      <c r="U26" s="23">
        <f>(M26/$F26)*100000</f>
        <v>0</v>
      </c>
      <c r="V26" s="22">
        <f>(N26/O26)*100</f>
        <v>6.3829787234042552</v>
      </c>
      <c r="W26" s="15">
        <v>329503998.10000002</v>
      </c>
      <c r="X26" s="15">
        <v>16086</v>
      </c>
      <c r="Y26" s="14">
        <v>17393</v>
      </c>
      <c r="Z26" s="84">
        <f>W26/F26*1000</f>
        <v>4939497.4830605024</v>
      </c>
      <c r="AA26" s="84">
        <f>X26/$G26</f>
        <v>1.9099976252671576</v>
      </c>
      <c r="AB26" s="84">
        <f>Y26/$G26</f>
        <v>2.0651864165281406</v>
      </c>
      <c r="AC26" s="85">
        <v>2.7777777777777777</v>
      </c>
      <c r="AD26" s="14">
        <v>23</v>
      </c>
      <c r="AE26" s="14">
        <v>1</v>
      </c>
      <c r="AF26" s="14">
        <v>1</v>
      </c>
    </row>
    <row r="27" spans="1:32" x14ac:dyDescent="0.2">
      <c r="A27" s="14">
        <v>15</v>
      </c>
      <c r="B27" s="14" t="s">
        <v>60</v>
      </c>
      <c r="C27" s="73" t="s">
        <v>163</v>
      </c>
      <c r="D27" s="86">
        <v>0.70292208839557235</v>
      </c>
      <c r="E27" s="15" t="s">
        <v>96</v>
      </c>
      <c r="F27" s="18">
        <v>162712</v>
      </c>
      <c r="G27" s="18">
        <v>8809</v>
      </c>
      <c r="H27" s="18">
        <v>1205</v>
      </c>
      <c r="I27" s="19">
        <v>139</v>
      </c>
      <c r="J27" s="19">
        <v>138</v>
      </c>
      <c r="K27" s="19">
        <v>119</v>
      </c>
      <c r="L27" s="18">
        <v>205</v>
      </c>
      <c r="M27" s="19">
        <v>5</v>
      </c>
      <c r="N27" s="18">
        <v>5</v>
      </c>
      <c r="O27" s="19">
        <v>33</v>
      </c>
      <c r="P27" s="23">
        <f>H27/F27*100000</f>
        <v>740.57229952308364</v>
      </c>
      <c r="Q27" s="23">
        <f>(I27/F27)*100000</f>
        <v>85.427012144156549</v>
      </c>
      <c r="R27" s="23">
        <f>(J27/$F27)*100000</f>
        <v>84.812429322975561</v>
      </c>
      <c r="S27" s="22">
        <f>K27/I27*100</f>
        <v>85.611510791366911</v>
      </c>
      <c r="T27" s="23">
        <f>L27/(J27+K27)*100</f>
        <v>79.766536964980546</v>
      </c>
      <c r="U27" s="23">
        <f>(M27/$F27)*100000</f>
        <v>3.0729141059049114</v>
      </c>
      <c r="V27" s="22">
        <f>(N27/O27)*100</f>
        <v>15.151515151515152</v>
      </c>
      <c r="W27" s="15">
        <v>312424563.61000001</v>
      </c>
      <c r="X27" s="15">
        <v>3564</v>
      </c>
      <c r="Y27" s="14" t="s">
        <v>14</v>
      </c>
      <c r="Z27" s="84">
        <f>W27/F27*1000</f>
        <v>1920107.6970967108</v>
      </c>
      <c r="AA27" s="84">
        <f>X27/$G27</f>
        <v>0.40458621864002725</v>
      </c>
      <c r="AB27" s="14" t="s">
        <v>14</v>
      </c>
      <c r="AC27" s="85">
        <v>5.2631578947368416</v>
      </c>
      <c r="AD27" s="14">
        <v>60</v>
      </c>
      <c r="AE27" s="14">
        <v>16</v>
      </c>
      <c r="AF27" s="14">
        <v>1</v>
      </c>
    </row>
    <row r="28" spans="1:32" x14ac:dyDescent="0.2">
      <c r="A28" s="14">
        <v>16</v>
      </c>
      <c r="B28" s="14" t="s">
        <v>66</v>
      </c>
      <c r="C28" s="73" t="s">
        <v>164</v>
      </c>
      <c r="D28" s="86">
        <v>0.68143783549715953</v>
      </c>
      <c r="E28" s="15" t="s">
        <v>96</v>
      </c>
      <c r="F28" s="18">
        <v>795959</v>
      </c>
      <c r="G28" s="18">
        <v>8077</v>
      </c>
      <c r="H28" s="18">
        <v>8858</v>
      </c>
      <c r="I28" s="19">
        <v>1106</v>
      </c>
      <c r="J28" s="19">
        <v>567</v>
      </c>
      <c r="K28" s="19">
        <v>936</v>
      </c>
      <c r="L28" s="18">
        <v>1031</v>
      </c>
      <c r="M28" s="19">
        <v>25</v>
      </c>
      <c r="N28" s="18">
        <v>54</v>
      </c>
      <c r="O28" s="19">
        <v>869</v>
      </c>
      <c r="P28" s="23">
        <f>H28/F28*100000</f>
        <v>1112.8713916169049</v>
      </c>
      <c r="Q28" s="23">
        <f>(I28/F28)*100000</f>
        <v>138.95188068732185</v>
      </c>
      <c r="R28" s="23">
        <f>(J28/$F28)*100000</f>
        <v>71.234824909323223</v>
      </c>
      <c r="S28" s="22">
        <f>K28/I28*100</f>
        <v>84.629294755877041</v>
      </c>
      <c r="T28" s="23">
        <f>L28/(J28+K28)*100</f>
        <v>68.596141051230873</v>
      </c>
      <c r="U28" s="23">
        <f>(M28/$F28)*100000</f>
        <v>3.1408652958255385</v>
      </c>
      <c r="V28" s="22">
        <f>(N28/O28)*100</f>
        <v>6.2140391254315306</v>
      </c>
      <c r="W28" s="15">
        <v>4328559823.4399996</v>
      </c>
      <c r="X28" s="15">
        <v>9355</v>
      </c>
      <c r="Y28" s="14">
        <v>57341</v>
      </c>
      <c r="Z28" s="84">
        <f>W28/F28*1000</f>
        <v>5438169.3321389668</v>
      </c>
      <c r="AA28" s="84">
        <f>X28/$G28</f>
        <v>1.1582270645041475</v>
      </c>
      <c r="AB28" s="84">
        <f>Y28/$G28</f>
        <v>7.0992942924353102</v>
      </c>
      <c r="AC28" s="85">
        <v>12.129485179407176</v>
      </c>
      <c r="AD28" s="14">
        <v>136</v>
      </c>
      <c r="AE28" s="14">
        <v>19</v>
      </c>
      <c r="AF28" s="14">
        <v>10</v>
      </c>
    </row>
    <row r="29" spans="1:32" x14ac:dyDescent="0.2">
      <c r="A29" s="14">
        <v>19</v>
      </c>
      <c r="B29" s="14" t="s">
        <v>80</v>
      </c>
      <c r="C29" s="73" t="s">
        <v>166</v>
      </c>
      <c r="D29" s="86">
        <v>0.60914883784349594</v>
      </c>
      <c r="E29" s="15" t="s">
        <v>96</v>
      </c>
      <c r="F29" s="18">
        <v>124850</v>
      </c>
      <c r="G29" s="18">
        <v>9158</v>
      </c>
      <c r="H29" s="18">
        <v>3143</v>
      </c>
      <c r="I29" s="19">
        <v>458</v>
      </c>
      <c r="J29" s="19">
        <v>153</v>
      </c>
      <c r="K29" s="19">
        <v>426</v>
      </c>
      <c r="L29" s="18">
        <v>177</v>
      </c>
      <c r="M29" s="19">
        <v>142</v>
      </c>
      <c r="N29" s="18">
        <v>19</v>
      </c>
      <c r="O29" s="19">
        <v>292</v>
      </c>
      <c r="P29" s="23">
        <f>H29/F29*100000</f>
        <v>2517.4209050861032</v>
      </c>
      <c r="Q29" s="23">
        <f>(I29/F29)*100000</f>
        <v>366.84020824989989</v>
      </c>
      <c r="R29" s="23">
        <f>(J29/$F29)*100000</f>
        <v>122.54705646776131</v>
      </c>
      <c r="S29" s="22">
        <f>K29/I29*100</f>
        <v>93.013100436681214</v>
      </c>
      <c r="T29" s="23">
        <f>L29/(J29+K29)*100</f>
        <v>30.569948186528496</v>
      </c>
      <c r="U29" s="23">
        <f>(M29/$F29)*100000</f>
        <v>113.73648378053664</v>
      </c>
      <c r="V29" s="22">
        <f>(N29/O29)*100</f>
        <v>6.506849315068493</v>
      </c>
      <c r="W29" s="15">
        <v>954958408.39999998</v>
      </c>
      <c r="X29" s="15">
        <v>6902</v>
      </c>
      <c r="Y29" s="14" t="s">
        <v>14</v>
      </c>
      <c r="Z29" s="84">
        <f>W29/F29*1000</f>
        <v>7648845.8822587095</v>
      </c>
      <c r="AA29" s="84">
        <f>X29/$G29</f>
        <v>0.75365800393098925</v>
      </c>
      <c r="AB29" s="14" t="s">
        <v>14</v>
      </c>
      <c r="AC29" s="85">
        <v>11.570561456752655</v>
      </c>
      <c r="AD29" s="14">
        <v>66</v>
      </c>
      <c r="AE29" s="14">
        <v>13</v>
      </c>
      <c r="AF29" s="14">
        <v>0</v>
      </c>
    </row>
    <row r="30" spans="1:32" x14ac:dyDescent="0.2">
      <c r="A30" s="14">
        <v>61</v>
      </c>
      <c r="B30" s="14" t="s">
        <v>57</v>
      </c>
      <c r="C30" s="73" t="s">
        <v>162</v>
      </c>
      <c r="D30" s="86">
        <v>0.73353080672204862</v>
      </c>
      <c r="E30" s="15" t="s">
        <v>96</v>
      </c>
      <c r="F30" s="18">
        <v>772252</v>
      </c>
      <c r="G30" s="18">
        <v>9565</v>
      </c>
      <c r="H30" s="18">
        <v>9709</v>
      </c>
      <c r="I30" s="19">
        <v>1202</v>
      </c>
      <c r="J30" s="19">
        <v>875</v>
      </c>
      <c r="K30" s="19">
        <v>1056</v>
      </c>
      <c r="L30" s="18">
        <v>2276</v>
      </c>
      <c r="M30" s="19">
        <v>18</v>
      </c>
      <c r="N30" s="18">
        <v>28</v>
      </c>
      <c r="O30" s="19">
        <v>489</v>
      </c>
      <c r="P30" s="23">
        <f>H30/F30*100000</f>
        <v>1257.2320952228029</v>
      </c>
      <c r="Q30" s="23">
        <f>(I30/F30)*100000</f>
        <v>155.64867426694914</v>
      </c>
      <c r="R30" s="23">
        <f>(J30/$F30)*100000</f>
        <v>113.30498334740473</v>
      </c>
      <c r="S30" s="22">
        <f>K30/I30*100</f>
        <v>87.853577371048246</v>
      </c>
      <c r="T30" s="23">
        <f>L30/(J30+K30)*100</f>
        <v>117.86639047125843</v>
      </c>
      <c r="U30" s="23">
        <f>(M30/$F30)*100000</f>
        <v>2.33084537171804</v>
      </c>
      <c r="V30" s="22">
        <f>(N30/O30)*100</f>
        <v>5.7259713701431494</v>
      </c>
      <c r="W30" s="15">
        <v>5884550529.3100004</v>
      </c>
      <c r="X30" s="15">
        <v>7053</v>
      </c>
      <c r="Y30" s="14">
        <v>500</v>
      </c>
      <c r="Z30" s="84">
        <f>W30/F30*1000</f>
        <v>7619987.4254906438</v>
      </c>
      <c r="AA30" s="84">
        <f>X30/$G30</f>
        <v>0.73737584945112389</v>
      </c>
      <c r="AB30" s="84">
        <f>Y30/$G30</f>
        <v>5.2273915316257184E-2</v>
      </c>
      <c r="AC30" s="85">
        <v>36.084962587496982</v>
      </c>
      <c r="AD30" s="14">
        <v>262</v>
      </c>
      <c r="AE30" s="14">
        <v>153</v>
      </c>
      <c r="AF30" s="14">
        <v>91</v>
      </c>
    </row>
    <row r="31" spans="1:32" x14ac:dyDescent="0.2">
      <c r="A31" s="14">
        <v>63</v>
      </c>
      <c r="B31" s="14" t="s">
        <v>69</v>
      </c>
      <c r="C31" s="73" t="s">
        <v>164</v>
      </c>
      <c r="D31" s="86">
        <v>0.63412105394281804</v>
      </c>
      <c r="E31" s="15" t="s">
        <v>96</v>
      </c>
      <c r="F31" s="18">
        <v>583894</v>
      </c>
      <c r="G31" s="18">
        <v>9703</v>
      </c>
      <c r="H31" s="18">
        <v>10361</v>
      </c>
      <c r="I31" s="19">
        <v>1416</v>
      </c>
      <c r="J31" s="19">
        <v>718</v>
      </c>
      <c r="K31" s="19">
        <v>1176</v>
      </c>
      <c r="L31" s="18">
        <v>1342</v>
      </c>
      <c r="M31" s="19">
        <v>98</v>
      </c>
      <c r="N31" s="18">
        <v>59</v>
      </c>
      <c r="O31" s="19">
        <v>977</v>
      </c>
      <c r="P31" s="23">
        <f>H31/F31*100000</f>
        <v>1774.4659133335845</v>
      </c>
      <c r="Q31" s="23">
        <f>(I31/F31)*100000</f>
        <v>242.50977060904893</v>
      </c>
      <c r="R31" s="23">
        <f>(J31/$F31)*100000</f>
        <v>122.96752492746973</v>
      </c>
      <c r="S31" s="22">
        <f>K31/I31*100</f>
        <v>83.050847457627114</v>
      </c>
      <c r="T31" s="23">
        <f>L31/(J31+K31)*100</f>
        <v>70.855332629355857</v>
      </c>
      <c r="U31" s="23">
        <f>(M31/$F31)*100000</f>
        <v>16.783868304863553</v>
      </c>
      <c r="V31" s="22">
        <f>(N31/O31)*100</f>
        <v>6.0388945752302972</v>
      </c>
      <c r="W31" s="15">
        <v>5732383416.4399996</v>
      </c>
      <c r="X31" s="15">
        <v>6844</v>
      </c>
      <c r="Y31" s="14">
        <v>41332</v>
      </c>
      <c r="Z31" s="84">
        <f>W31/F31*1000</f>
        <v>9817506.9729094654</v>
      </c>
      <c r="AA31" s="84">
        <f>X31/$G31</f>
        <v>0.70534886117695561</v>
      </c>
      <c r="AB31" s="84">
        <f>Y31/$G31</f>
        <v>4.2597134906729881</v>
      </c>
      <c r="AC31" s="85">
        <v>11.030303030303031</v>
      </c>
      <c r="AD31" s="14">
        <v>295</v>
      </c>
      <c r="AE31" s="14">
        <v>30</v>
      </c>
      <c r="AF31" s="14">
        <v>36</v>
      </c>
    </row>
    <row r="32" spans="1:32" x14ac:dyDescent="0.2">
      <c r="A32" s="14">
        <v>72</v>
      </c>
      <c r="B32" s="14" t="s">
        <v>75</v>
      </c>
      <c r="C32" s="73" t="s">
        <v>165</v>
      </c>
      <c r="D32" s="86">
        <v>0.69340745421653471</v>
      </c>
      <c r="E32" s="15" t="s">
        <v>96</v>
      </c>
      <c r="F32" s="18">
        <v>327044</v>
      </c>
      <c r="G32" s="18">
        <v>10101</v>
      </c>
      <c r="H32" s="18">
        <v>4690</v>
      </c>
      <c r="I32" s="19">
        <v>760</v>
      </c>
      <c r="J32" s="19">
        <v>287</v>
      </c>
      <c r="K32" s="19">
        <v>668</v>
      </c>
      <c r="L32" s="18">
        <v>798</v>
      </c>
      <c r="M32" s="19">
        <v>79</v>
      </c>
      <c r="N32" s="18">
        <v>6</v>
      </c>
      <c r="O32" s="19">
        <v>234</v>
      </c>
      <c r="P32" s="23">
        <f>H32/F32*100000</f>
        <v>1434.0578026198311</v>
      </c>
      <c r="Q32" s="23">
        <f>(I32/F32)*100000</f>
        <v>232.38463326035642</v>
      </c>
      <c r="R32" s="23">
        <f>(J32/$F32)*100000</f>
        <v>87.755775981213532</v>
      </c>
      <c r="S32" s="22">
        <f>K32/I32*100</f>
        <v>87.89473684210526</v>
      </c>
      <c r="T32" s="23">
        <f>L32/(J32+K32)*100</f>
        <v>83.560209424083766</v>
      </c>
      <c r="U32" s="23">
        <f>(M32/$F32)*100000</f>
        <v>24.155771088905468</v>
      </c>
      <c r="V32" s="22">
        <f>(N32/O32)*100</f>
        <v>2.5641025641025639</v>
      </c>
      <c r="W32" s="15">
        <v>2999519905.6500001</v>
      </c>
      <c r="X32" s="15">
        <v>11110</v>
      </c>
      <c r="Y32" s="14">
        <v>19395</v>
      </c>
      <c r="Z32" s="84">
        <f>W32/F32*1000</f>
        <v>9171609.647784397</v>
      </c>
      <c r="AA32" s="84">
        <f>X32/$G32</f>
        <v>1.0998910998910998</v>
      </c>
      <c r="AB32" s="84">
        <f>Y32/$G32</f>
        <v>1.9201069201069201</v>
      </c>
      <c r="AC32" s="85">
        <v>18.358256442888958</v>
      </c>
      <c r="AD32" s="14">
        <v>86</v>
      </c>
      <c r="AE32" s="14">
        <v>135</v>
      </c>
      <c r="AF32" s="14">
        <v>29</v>
      </c>
    </row>
    <row r="33" spans="1:32" x14ac:dyDescent="0.2">
      <c r="A33" s="14">
        <v>89</v>
      </c>
      <c r="B33" s="14" t="s">
        <v>74</v>
      </c>
      <c r="C33" s="73" t="s">
        <v>165</v>
      </c>
      <c r="D33" s="86">
        <v>0.69174489791262339</v>
      </c>
      <c r="E33" s="15" t="s">
        <v>96</v>
      </c>
      <c r="F33" s="18">
        <v>140324</v>
      </c>
      <c r="G33" s="18">
        <v>15910</v>
      </c>
      <c r="H33" s="18">
        <v>1779</v>
      </c>
      <c r="I33" s="19">
        <v>340</v>
      </c>
      <c r="J33" s="19">
        <v>106</v>
      </c>
      <c r="K33" s="19">
        <v>287</v>
      </c>
      <c r="L33" s="18">
        <v>354</v>
      </c>
      <c r="M33" s="19">
        <v>85</v>
      </c>
      <c r="N33" s="18">
        <v>21</v>
      </c>
      <c r="O33" s="19">
        <v>176</v>
      </c>
      <c r="P33" s="23">
        <f>H33/F33*100000</f>
        <v>1267.7802799236053</v>
      </c>
      <c r="Q33" s="23">
        <f>(I33/F33)*100000</f>
        <v>242.29639976055412</v>
      </c>
      <c r="R33" s="23">
        <f>(J33/$F33)*100000</f>
        <v>75.539465807702172</v>
      </c>
      <c r="S33" s="22">
        <f>K33/I33*100</f>
        <v>84.411764705882348</v>
      </c>
      <c r="T33" s="23">
        <f>L33/(J33+K33)*100</f>
        <v>90.07633587786259</v>
      </c>
      <c r="U33" s="23">
        <f>(M33/$F33)*100000</f>
        <v>60.574099940138531</v>
      </c>
      <c r="V33" s="22">
        <f>(N33/O33)*100</f>
        <v>11.931818181818182</v>
      </c>
      <c r="W33" s="15">
        <v>1308943114.76</v>
      </c>
      <c r="X33" s="15">
        <v>10431</v>
      </c>
      <c r="Y33" s="14">
        <v>49936</v>
      </c>
      <c r="Z33" s="84">
        <f>W33/F33*1000</f>
        <v>9328006.0058151148</v>
      </c>
      <c r="AA33" s="84">
        <f>X33/$G33</f>
        <v>0.65562539283469512</v>
      </c>
      <c r="AB33" s="84">
        <f>Y33/$G33</f>
        <v>3.138654934003771</v>
      </c>
      <c r="AC33" s="85">
        <v>31.610337972166995</v>
      </c>
      <c r="AD33" s="14">
        <v>94</v>
      </c>
      <c r="AE33" s="14">
        <v>18</v>
      </c>
      <c r="AF33" s="14">
        <v>8</v>
      </c>
    </row>
    <row r="34" spans="1:32" x14ac:dyDescent="0.2">
      <c r="A34" s="14">
        <v>30</v>
      </c>
      <c r="B34" s="14" t="s">
        <v>3</v>
      </c>
      <c r="C34" s="73" t="s">
        <v>161</v>
      </c>
      <c r="D34" s="86">
        <v>0.44844828512958379</v>
      </c>
      <c r="E34" s="15" t="s">
        <v>97</v>
      </c>
      <c r="F34" s="18">
        <v>220252</v>
      </c>
      <c r="G34" s="18">
        <v>8845</v>
      </c>
      <c r="H34" s="18">
        <v>3735</v>
      </c>
      <c r="I34" s="19">
        <v>636</v>
      </c>
      <c r="J34" s="19">
        <v>549</v>
      </c>
      <c r="K34" s="19">
        <v>489</v>
      </c>
      <c r="L34" s="18">
        <v>222</v>
      </c>
      <c r="M34" s="19">
        <v>60</v>
      </c>
      <c r="N34" s="18">
        <v>22</v>
      </c>
      <c r="O34" s="19">
        <v>309</v>
      </c>
      <c r="P34" s="23">
        <f>H34/F34*100000</f>
        <v>1695.7848282875977</v>
      </c>
      <c r="Q34" s="23">
        <f>(I34/F34)*100000</f>
        <v>288.76014746744636</v>
      </c>
      <c r="R34" s="23">
        <f>(J34/$F34)*100000</f>
        <v>249.2599386157674</v>
      </c>
      <c r="S34" s="22">
        <f>K34/I34*100</f>
        <v>76.886792452830193</v>
      </c>
      <c r="T34" s="23">
        <f>L34/(J34+K34)*100</f>
        <v>21.387283236994222</v>
      </c>
      <c r="U34" s="23">
        <f>(M34/$F34)*100000</f>
        <v>27.24152334598551</v>
      </c>
      <c r="V34" s="22">
        <f>(N34/O34)*100</f>
        <v>7.1197411003236244</v>
      </c>
      <c r="W34" s="15">
        <v>828724711.67999995</v>
      </c>
      <c r="X34" s="15">
        <v>11074</v>
      </c>
      <c r="Y34" s="14" t="s">
        <v>14</v>
      </c>
      <c r="Z34" s="84">
        <f>W34/F34*1000</f>
        <v>3762620.5967709711</v>
      </c>
      <c r="AA34" s="84">
        <f>X34/$G34</f>
        <v>1.2520067834934991</v>
      </c>
      <c r="AB34" s="14" t="s">
        <v>14</v>
      </c>
      <c r="AC34" s="85">
        <v>5.1789794364051787</v>
      </c>
      <c r="AD34" s="14">
        <v>105</v>
      </c>
      <c r="AE34" s="14">
        <v>27</v>
      </c>
      <c r="AF34" s="14">
        <v>12</v>
      </c>
    </row>
    <row r="35" spans="1:32" x14ac:dyDescent="0.2">
      <c r="A35" s="14">
        <v>32</v>
      </c>
      <c r="B35" s="14" t="s">
        <v>5</v>
      </c>
      <c r="C35" s="73" t="s">
        <v>160</v>
      </c>
      <c r="D35" s="86">
        <v>0.57843961221868578</v>
      </c>
      <c r="E35" s="15" t="s">
        <v>97</v>
      </c>
      <c r="F35" s="18">
        <v>226209</v>
      </c>
      <c r="G35" s="18">
        <v>9099</v>
      </c>
      <c r="H35" s="18">
        <v>3734</v>
      </c>
      <c r="I35" s="19">
        <v>435</v>
      </c>
      <c r="J35" s="19">
        <v>497</v>
      </c>
      <c r="K35" s="19">
        <v>373</v>
      </c>
      <c r="L35" s="18">
        <v>474</v>
      </c>
      <c r="M35" s="19">
        <v>49</v>
      </c>
      <c r="N35" s="18">
        <v>19</v>
      </c>
      <c r="O35" s="19">
        <v>345</v>
      </c>
      <c r="P35" s="23">
        <f>H35/F35*100000</f>
        <v>1650.6858701466342</v>
      </c>
      <c r="Q35" s="23">
        <f>(I35/F35)*100000</f>
        <v>192.30004111242258</v>
      </c>
      <c r="R35" s="23">
        <f>(J35/$F35)*100000</f>
        <v>219.70832283419315</v>
      </c>
      <c r="S35" s="22">
        <f>K35/I35*100</f>
        <v>85.747126436781613</v>
      </c>
      <c r="T35" s="23">
        <f>L35/(J35+K35)*100</f>
        <v>54.482758620689651</v>
      </c>
      <c r="U35" s="23">
        <f>(M35/$F35)*100000</f>
        <v>21.661383941399325</v>
      </c>
      <c r="V35" s="22">
        <f>(N35/O35)*100</f>
        <v>5.5072463768115938</v>
      </c>
      <c r="W35" s="15">
        <v>1091409202.5599999</v>
      </c>
      <c r="X35" s="15">
        <v>7537</v>
      </c>
      <c r="Y35" s="14">
        <v>21860</v>
      </c>
      <c r="Z35" s="84">
        <f>W35/F35*1000</f>
        <v>4824782.4028221685</v>
      </c>
      <c r="AA35" s="84">
        <f>X35/$G35</f>
        <v>0.82833278382239806</v>
      </c>
      <c r="AB35" s="84">
        <f>Y35/$G35</f>
        <v>2.4024618089899987</v>
      </c>
      <c r="AC35" s="85">
        <v>10.425844346549193</v>
      </c>
      <c r="AD35" s="14">
        <v>103</v>
      </c>
      <c r="AE35" s="14">
        <v>17</v>
      </c>
      <c r="AF35" s="14">
        <v>0</v>
      </c>
    </row>
    <row r="36" spans="1:32" x14ac:dyDescent="0.2">
      <c r="A36" s="14">
        <v>33</v>
      </c>
      <c r="B36" s="14" t="s">
        <v>6</v>
      </c>
      <c r="C36" s="73" t="s">
        <v>160</v>
      </c>
      <c r="D36" s="86">
        <v>0.5242816880420047</v>
      </c>
      <c r="E36" s="15" t="s">
        <v>97</v>
      </c>
      <c r="F36" s="18">
        <v>247786</v>
      </c>
      <c r="G36" s="18">
        <v>9269</v>
      </c>
      <c r="H36" s="18">
        <v>3829</v>
      </c>
      <c r="I36" s="19">
        <v>587</v>
      </c>
      <c r="J36" s="19">
        <v>483</v>
      </c>
      <c r="K36" s="19">
        <v>384</v>
      </c>
      <c r="L36" s="18">
        <v>864</v>
      </c>
      <c r="M36" s="19">
        <v>39</v>
      </c>
      <c r="N36" s="18">
        <v>30</v>
      </c>
      <c r="O36" s="19">
        <v>552</v>
      </c>
      <c r="P36" s="23">
        <f>H36/F36*100000</f>
        <v>1545.2850443527884</v>
      </c>
      <c r="Q36" s="23">
        <f>(I36/F36)*100000</f>
        <v>236.89796840822319</v>
      </c>
      <c r="R36" s="23">
        <f>(J36/$F36)*100000</f>
        <v>194.92626702073565</v>
      </c>
      <c r="S36" s="22">
        <f>K36/I36*100</f>
        <v>65.417376490630318</v>
      </c>
      <c r="T36" s="23">
        <f>L36/(J36+K36)*100</f>
        <v>99.653979238754317</v>
      </c>
      <c r="U36" s="23">
        <f>(M36/$F36)*100000</f>
        <v>15.739388020307848</v>
      </c>
      <c r="V36" s="22">
        <f>(N36/O36)*100</f>
        <v>5.4347826086956523</v>
      </c>
      <c r="W36" s="15">
        <v>1715419327.72</v>
      </c>
      <c r="X36" s="15">
        <v>17268</v>
      </c>
      <c r="Y36" s="14">
        <v>13525</v>
      </c>
      <c r="Z36" s="84">
        <f>W36/F36*1000</f>
        <v>6922987.2862873608</v>
      </c>
      <c r="AA36" s="84">
        <f>X36/$G36</f>
        <v>1.8629841406840004</v>
      </c>
      <c r="AB36" s="84">
        <f>Y36/$G36</f>
        <v>1.4591649584636961</v>
      </c>
      <c r="AC36" s="85">
        <v>11.803278688524591</v>
      </c>
      <c r="AD36" s="14">
        <v>92</v>
      </c>
      <c r="AE36" s="14">
        <v>27</v>
      </c>
      <c r="AF36" s="14">
        <v>10</v>
      </c>
    </row>
    <row r="37" spans="1:32" x14ac:dyDescent="0.2">
      <c r="A37" s="14">
        <v>78</v>
      </c>
      <c r="B37" s="14" t="s">
        <v>11</v>
      </c>
      <c r="C37" s="73" t="s">
        <v>161</v>
      </c>
      <c r="D37" s="86">
        <v>0.45418677357887</v>
      </c>
      <c r="E37" s="15" t="s">
        <v>97</v>
      </c>
      <c r="F37" s="18">
        <v>821979</v>
      </c>
      <c r="G37" s="18">
        <v>10408</v>
      </c>
      <c r="H37" s="18">
        <v>8054</v>
      </c>
      <c r="I37" s="19">
        <v>1010</v>
      </c>
      <c r="J37" s="19">
        <v>1572</v>
      </c>
      <c r="K37" s="19">
        <v>563</v>
      </c>
      <c r="L37" s="18">
        <v>1869</v>
      </c>
      <c r="M37" s="19">
        <v>66</v>
      </c>
      <c r="N37" s="18">
        <v>27</v>
      </c>
      <c r="O37" s="19">
        <v>549</v>
      </c>
      <c r="P37" s="23">
        <f>H37/F37*100000</f>
        <v>979.83038496117297</v>
      </c>
      <c r="Q37" s="23">
        <f>(I37/F37)*100000</f>
        <v>122.87418535023401</v>
      </c>
      <c r="R37" s="23">
        <f>(J37/$F37)*100000</f>
        <v>191.2457617530375</v>
      </c>
      <c r="S37" s="22">
        <f>K37/I37*100</f>
        <v>55.742574257425744</v>
      </c>
      <c r="T37" s="23">
        <f>L37/(J37+K37)*100</f>
        <v>87.540983606557376</v>
      </c>
      <c r="U37" s="23">
        <f>(M37/$F37)*100000</f>
        <v>8.0294022110053902</v>
      </c>
      <c r="V37" s="22">
        <f>(N37/O37)*100</f>
        <v>4.918032786885246</v>
      </c>
      <c r="W37" s="15">
        <v>2703826872.0999999</v>
      </c>
      <c r="X37" s="15">
        <v>9989</v>
      </c>
      <c r="Y37" s="14">
        <v>18076</v>
      </c>
      <c r="Z37" s="84">
        <f>W37/F37*1000</f>
        <v>3289411.1310629589</v>
      </c>
      <c r="AA37" s="84">
        <f>X37/$G37</f>
        <v>0.95974250576479636</v>
      </c>
      <c r="AB37" s="84">
        <f>Y37/$G37</f>
        <v>1.7367409684857802</v>
      </c>
      <c r="AC37" s="85">
        <v>60.526315789473685</v>
      </c>
      <c r="AD37" s="14">
        <v>342</v>
      </c>
      <c r="AE37" s="14">
        <v>93</v>
      </c>
      <c r="AF37" s="14">
        <v>4</v>
      </c>
    </row>
    <row r="38" spans="1:32" x14ac:dyDescent="0.2">
      <c r="A38" s="14">
        <v>37</v>
      </c>
      <c r="B38" s="14" t="s">
        <v>16</v>
      </c>
      <c r="C38" s="73" t="s">
        <v>160</v>
      </c>
      <c r="D38" s="86">
        <v>0.51144881642101259</v>
      </c>
      <c r="E38" s="15" t="s">
        <v>97</v>
      </c>
      <c r="F38" s="18">
        <v>180826</v>
      </c>
      <c r="G38" s="18">
        <v>9525</v>
      </c>
      <c r="H38" s="18">
        <v>3034</v>
      </c>
      <c r="I38" s="19">
        <v>362</v>
      </c>
      <c r="J38" s="19">
        <v>498</v>
      </c>
      <c r="K38" s="19">
        <v>273</v>
      </c>
      <c r="L38" s="18">
        <v>470</v>
      </c>
      <c r="M38" s="19">
        <v>14</v>
      </c>
      <c r="N38" s="18">
        <v>29</v>
      </c>
      <c r="O38" s="19">
        <v>366</v>
      </c>
      <c r="P38" s="23">
        <f>H38/F38*100000</f>
        <v>1677.8560605222699</v>
      </c>
      <c r="Q38" s="23">
        <f>(I38/F38)*100000</f>
        <v>200.19245020074547</v>
      </c>
      <c r="R38" s="23">
        <f>(J38/$F38)*100000</f>
        <v>275.40287348058354</v>
      </c>
      <c r="S38" s="22">
        <f>K38/I38*100</f>
        <v>75.414364640883974</v>
      </c>
      <c r="T38" s="23">
        <f>L38/(J38+K38)*100</f>
        <v>60.959792477302209</v>
      </c>
      <c r="U38" s="26">
        <f>(M38/$F38)*100000</f>
        <v>7.7422494552774488</v>
      </c>
      <c r="V38" s="22">
        <f>(N38/O38)*100</f>
        <v>7.9234972677595632</v>
      </c>
      <c r="W38" s="15">
        <v>1392934378.5799999</v>
      </c>
      <c r="X38" s="15">
        <v>7946</v>
      </c>
      <c r="Y38" s="14">
        <v>16905</v>
      </c>
      <c r="Z38" s="84">
        <f>W38/F38*1000</f>
        <v>7703175.309855883</v>
      </c>
      <c r="AA38" s="84">
        <f>X38/$G38</f>
        <v>0.83422572178477694</v>
      </c>
      <c r="AB38" s="84">
        <f>Y38/$G38</f>
        <v>1.7748031496062993</v>
      </c>
      <c r="AC38" s="85">
        <v>4.6965699208443272</v>
      </c>
      <c r="AD38" s="14">
        <v>69</v>
      </c>
      <c r="AE38" s="14">
        <v>18</v>
      </c>
      <c r="AF38" s="14">
        <v>11</v>
      </c>
    </row>
    <row r="39" spans="1:32" x14ac:dyDescent="0.2">
      <c r="A39" s="14">
        <v>38</v>
      </c>
      <c r="B39" s="14" t="s">
        <v>17</v>
      </c>
      <c r="C39" s="73" t="s">
        <v>166</v>
      </c>
      <c r="D39" s="86">
        <v>0.42241063809568896</v>
      </c>
      <c r="E39" s="15" t="s">
        <v>97</v>
      </c>
      <c r="F39" s="18">
        <v>558902</v>
      </c>
      <c r="G39" s="18">
        <v>10038</v>
      </c>
      <c r="H39" s="18">
        <v>18523</v>
      </c>
      <c r="I39" s="19">
        <v>1840</v>
      </c>
      <c r="J39" s="19">
        <v>2634</v>
      </c>
      <c r="K39" s="19">
        <v>1451</v>
      </c>
      <c r="L39" s="18">
        <v>2024</v>
      </c>
      <c r="M39" s="19">
        <v>716</v>
      </c>
      <c r="N39" s="18">
        <v>91</v>
      </c>
      <c r="O39" s="19">
        <v>1366</v>
      </c>
      <c r="P39" s="23">
        <f>H39/F39*100000</f>
        <v>3314.1767250788148</v>
      </c>
      <c r="Q39" s="23">
        <f>(I39/F39)*100000</f>
        <v>329.21692890703559</v>
      </c>
      <c r="R39" s="23">
        <f>(J39/$F39)*100000</f>
        <v>471.28119062018027</v>
      </c>
      <c r="S39" s="22">
        <f>K39/I39*100</f>
        <v>78.858695652173921</v>
      </c>
      <c r="T39" s="23">
        <f>L39/(J39+K39)*100</f>
        <v>49.547123623011011</v>
      </c>
      <c r="U39" s="23">
        <f>(M39/$F39)*100000</f>
        <v>128.10832668338992</v>
      </c>
      <c r="V39" s="22">
        <f>(N39/O39)*100</f>
        <v>6.6617862371888732</v>
      </c>
      <c r="W39" s="15">
        <v>7339449442.6599998</v>
      </c>
      <c r="X39" s="15">
        <v>6226</v>
      </c>
      <c r="Y39" s="14">
        <v>96095</v>
      </c>
      <c r="Z39" s="84">
        <f>W39/F39*1000</f>
        <v>13131907.637940103</v>
      </c>
      <c r="AA39" s="84">
        <f>X39/$G39</f>
        <v>0.62024307631002196</v>
      </c>
      <c r="AB39" s="84">
        <f>Y39/$G39</f>
        <v>9.5731221358836418</v>
      </c>
      <c r="AC39" s="85">
        <v>6.6518657672273926</v>
      </c>
      <c r="AD39" s="14">
        <v>300</v>
      </c>
      <c r="AE39" s="14">
        <v>51</v>
      </c>
      <c r="AF39" s="14">
        <v>41</v>
      </c>
    </row>
    <row r="40" spans="1:32" x14ac:dyDescent="0.2">
      <c r="A40" s="14">
        <v>39</v>
      </c>
      <c r="B40" s="14" t="s">
        <v>19</v>
      </c>
      <c r="C40" s="73" t="s">
        <v>161</v>
      </c>
      <c r="D40" s="86">
        <v>0.51522825663726679</v>
      </c>
      <c r="E40" s="15" t="s">
        <v>97</v>
      </c>
      <c r="F40" s="18">
        <v>184100</v>
      </c>
      <c r="G40" s="18">
        <v>10067</v>
      </c>
      <c r="H40" s="18">
        <v>2952</v>
      </c>
      <c r="I40" s="19">
        <v>350</v>
      </c>
      <c r="J40" s="19">
        <v>492</v>
      </c>
      <c r="K40" s="19">
        <v>264</v>
      </c>
      <c r="L40" s="18">
        <v>529</v>
      </c>
      <c r="M40" s="19">
        <v>66</v>
      </c>
      <c r="N40" s="18">
        <v>18</v>
      </c>
      <c r="O40" s="19">
        <v>269</v>
      </c>
      <c r="P40" s="23">
        <f>H40/F40*100000</f>
        <v>1603.4763715372083</v>
      </c>
      <c r="Q40" s="23">
        <f>(I40/F40)*100000</f>
        <v>190.11406844106463</v>
      </c>
      <c r="R40" s="23">
        <f>(J40/$F40)*100000</f>
        <v>267.24606192286802</v>
      </c>
      <c r="S40" s="22">
        <f>K40/I40*100</f>
        <v>75.428571428571431</v>
      </c>
      <c r="T40" s="23">
        <f>L40/(J40+K40)*100</f>
        <v>69.973544973544975</v>
      </c>
      <c r="U40" s="23">
        <f>(M40/$F40)*100000</f>
        <v>35.850081477457898</v>
      </c>
      <c r="V40" s="22">
        <f>(N40/O40)*100</f>
        <v>6.6914498141263934</v>
      </c>
      <c r="W40" s="15">
        <v>699727826.51999998</v>
      </c>
      <c r="X40" s="15">
        <v>7309</v>
      </c>
      <c r="Y40" s="14">
        <v>128000</v>
      </c>
      <c r="Z40" s="84">
        <f>W40/F40*1000</f>
        <v>3800802.9686040194</v>
      </c>
      <c r="AA40" s="84">
        <f>X40/$G40</f>
        <v>0.7260355617363663</v>
      </c>
      <c r="AB40" s="84">
        <f>Y40/$G40</f>
        <v>12.714810767855369</v>
      </c>
      <c r="AC40" s="85">
        <v>9.4033722438391703</v>
      </c>
      <c r="AD40" s="14">
        <v>85</v>
      </c>
      <c r="AE40" s="14">
        <v>2</v>
      </c>
      <c r="AF40" s="14">
        <v>24</v>
      </c>
    </row>
    <row r="41" spans="1:32" x14ac:dyDescent="0.2">
      <c r="A41" s="14">
        <v>46</v>
      </c>
      <c r="B41" s="14" t="s">
        <v>29</v>
      </c>
      <c r="C41" s="73" t="s">
        <v>160</v>
      </c>
      <c r="D41" s="86">
        <v>0.58751649633811076</v>
      </c>
      <c r="E41" s="15" t="s">
        <v>97</v>
      </c>
      <c r="F41" s="18">
        <v>203447</v>
      </c>
      <c r="G41" s="18">
        <v>8352</v>
      </c>
      <c r="H41" s="18">
        <v>2800</v>
      </c>
      <c r="I41" s="19">
        <v>291</v>
      </c>
      <c r="J41" s="19">
        <v>368</v>
      </c>
      <c r="K41" s="19">
        <v>239</v>
      </c>
      <c r="L41" s="18">
        <v>346</v>
      </c>
      <c r="M41" s="19">
        <v>7</v>
      </c>
      <c r="N41" s="18">
        <v>7</v>
      </c>
      <c r="O41" s="19">
        <v>106</v>
      </c>
      <c r="P41" s="23">
        <f>H41/F41*100000</f>
        <v>1376.2798173480071</v>
      </c>
      <c r="Q41" s="23">
        <f>(I41/F41)*100000</f>
        <v>143.0347953029536</v>
      </c>
      <c r="R41" s="23">
        <f>(J41/$F41)*100000</f>
        <v>180.8824902800238</v>
      </c>
      <c r="S41" s="22">
        <f>K41/I41*100</f>
        <v>82.130584192439855</v>
      </c>
      <c r="T41" s="23">
        <f>L41/(J41+K41)*100</f>
        <v>57.001647446457994</v>
      </c>
      <c r="U41" s="23">
        <f>(M41/$F41)*100000</f>
        <v>3.4406995433700178</v>
      </c>
      <c r="V41" s="22">
        <f>(N41/O41)*100</f>
        <v>6.6037735849056602</v>
      </c>
      <c r="W41" s="15">
        <v>1149726811.3900001</v>
      </c>
      <c r="X41" s="15">
        <v>6973</v>
      </c>
      <c r="Y41" s="14">
        <v>36941</v>
      </c>
      <c r="Z41" s="84">
        <f>W41/F41*1000</f>
        <v>5651235.0213569142</v>
      </c>
      <c r="AA41" s="84">
        <f>X41/$G41</f>
        <v>0.83488984674329503</v>
      </c>
      <c r="AB41" s="84">
        <f>Y41/$G41</f>
        <v>4.4230124521072796</v>
      </c>
      <c r="AC41" s="85">
        <v>21.765145848915481</v>
      </c>
      <c r="AD41" s="14">
        <v>106</v>
      </c>
      <c r="AE41" s="14">
        <v>1</v>
      </c>
      <c r="AF41" s="14">
        <v>1</v>
      </c>
    </row>
    <row r="42" spans="1:32" x14ac:dyDescent="0.2">
      <c r="A42" s="14">
        <v>47</v>
      </c>
      <c r="B42" s="14" t="s">
        <v>30</v>
      </c>
      <c r="C42" s="73" t="s">
        <v>161</v>
      </c>
      <c r="D42" s="86">
        <v>0.46549355518762081</v>
      </c>
      <c r="E42" s="15" t="s">
        <v>97</v>
      </c>
      <c r="F42" s="18">
        <v>290578</v>
      </c>
      <c r="G42" s="18">
        <v>9063</v>
      </c>
      <c r="H42" s="18">
        <v>4961</v>
      </c>
      <c r="I42" s="19">
        <v>588</v>
      </c>
      <c r="J42" s="19">
        <v>757</v>
      </c>
      <c r="K42" s="19">
        <v>412</v>
      </c>
      <c r="L42" s="18">
        <v>659</v>
      </c>
      <c r="M42" s="19">
        <v>43</v>
      </c>
      <c r="N42" s="18">
        <v>17</v>
      </c>
      <c r="O42" s="19">
        <v>588</v>
      </c>
      <c r="P42" s="23">
        <f>H42/F42*100000</f>
        <v>1707.2868558528176</v>
      </c>
      <c r="Q42" s="23">
        <f>(I42/F42)*100000</f>
        <v>202.3553056322227</v>
      </c>
      <c r="R42" s="23">
        <f>(J42/$F42)*100000</f>
        <v>260.5152489176744</v>
      </c>
      <c r="S42" s="22">
        <f>K42/I42*100</f>
        <v>70.068027210884352</v>
      </c>
      <c r="T42" s="23">
        <f>L42/(J42+K42)*100</f>
        <v>56.372968349016247</v>
      </c>
      <c r="U42" s="23">
        <f>(M42/$F42)*100000</f>
        <v>14.798092078546896</v>
      </c>
      <c r="V42" s="22">
        <f>(N42/O42)*100</f>
        <v>2.8911564625850339</v>
      </c>
      <c r="W42" s="15">
        <v>2371594220.1300001</v>
      </c>
      <c r="X42" s="15">
        <v>8616</v>
      </c>
      <c r="Y42" s="14" t="s">
        <v>14</v>
      </c>
      <c r="Z42" s="84">
        <f>W42/F42*1000</f>
        <v>8161644.1028914787</v>
      </c>
      <c r="AA42" s="84">
        <f>X42/$G42</f>
        <v>0.9506785832505793</v>
      </c>
      <c r="AB42" s="14" t="s">
        <v>14</v>
      </c>
      <c r="AC42" s="85">
        <v>41.708542713567837</v>
      </c>
      <c r="AD42" s="14">
        <v>117</v>
      </c>
      <c r="AE42" s="14">
        <v>29</v>
      </c>
      <c r="AF42" s="14">
        <v>4</v>
      </c>
    </row>
    <row r="43" spans="1:32" x14ac:dyDescent="0.2">
      <c r="A43" s="14">
        <v>51</v>
      </c>
      <c r="B43" s="14" t="s">
        <v>34</v>
      </c>
      <c r="C43" s="73" t="s">
        <v>161</v>
      </c>
      <c r="D43" s="86">
        <v>0.53112203769796029</v>
      </c>
      <c r="E43" s="15" t="s">
        <v>97</v>
      </c>
      <c r="F43" s="18">
        <v>152051</v>
      </c>
      <c r="G43" s="18">
        <v>13660</v>
      </c>
      <c r="H43" s="18">
        <v>2651</v>
      </c>
      <c r="I43" s="19">
        <v>285</v>
      </c>
      <c r="J43" s="19">
        <v>403</v>
      </c>
      <c r="K43" s="19">
        <v>223</v>
      </c>
      <c r="L43" s="18">
        <v>389</v>
      </c>
      <c r="M43" s="19">
        <v>14</v>
      </c>
      <c r="N43" s="18">
        <v>20</v>
      </c>
      <c r="O43" s="19">
        <v>340</v>
      </c>
      <c r="P43" s="23">
        <f>H43/F43*100000</f>
        <v>1743.4939592636683</v>
      </c>
      <c r="Q43" s="23">
        <f>(I43/F43)*100000</f>
        <v>187.43710991706732</v>
      </c>
      <c r="R43" s="23">
        <f>(J43/$F43)*100000</f>
        <v>265.04265016343203</v>
      </c>
      <c r="S43" s="22">
        <f>K43/I43*100</f>
        <v>78.245614035087712</v>
      </c>
      <c r="T43" s="23">
        <f>L43/(J43+K43)*100</f>
        <v>62.140575079872207</v>
      </c>
      <c r="U43" s="23">
        <f>(M43/$F43)*100000</f>
        <v>9.2074369783822529</v>
      </c>
      <c r="V43" s="22">
        <f>(N43/O43)*100</f>
        <v>5.8823529411764701</v>
      </c>
      <c r="W43" s="15">
        <v>1956736624.0699999</v>
      </c>
      <c r="X43" s="15">
        <v>13575</v>
      </c>
      <c r="Y43" s="14">
        <v>100000</v>
      </c>
      <c r="Z43" s="84">
        <f>W43/F43*1000</f>
        <v>12868949.392440693</v>
      </c>
      <c r="AA43" s="84">
        <f>X43/$G43</f>
        <v>0.99377745241581261</v>
      </c>
      <c r="AB43" s="84">
        <f>Y43/$G43</f>
        <v>7.3206442166910692</v>
      </c>
      <c r="AC43" s="85">
        <v>36.602451838879155</v>
      </c>
      <c r="AD43" s="14">
        <v>76</v>
      </c>
      <c r="AE43" s="14">
        <v>12</v>
      </c>
      <c r="AF43" s="14">
        <v>10</v>
      </c>
    </row>
    <row r="44" spans="1:32" x14ac:dyDescent="0.2">
      <c r="A44" s="14">
        <v>52</v>
      </c>
      <c r="B44" s="14" t="s">
        <v>36</v>
      </c>
      <c r="C44" s="73" t="s">
        <v>164</v>
      </c>
      <c r="D44" s="86">
        <v>0.58288674996946954</v>
      </c>
      <c r="E44" s="15" t="s">
        <v>97</v>
      </c>
      <c r="F44" s="18">
        <v>583451</v>
      </c>
      <c r="G44" s="18">
        <v>8755</v>
      </c>
      <c r="H44" s="18">
        <v>10980</v>
      </c>
      <c r="I44" s="19">
        <v>1439</v>
      </c>
      <c r="J44" s="19">
        <v>1129</v>
      </c>
      <c r="K44" s="19">
        <v>1157</v>
      </c>
      <c r="L44" s="18">
        <v>1653</v>
      </c>
      <c r="M44" s="19">
        <v>89</v>
      </c>
      <c r="N44" s="18">
        <v>57</v>
      </c>
      <c r="O44" s="19">
        <v>1292</v>
      </c>
      <c r="P44" s="23">
        <f>H44/F44*100000</f>
        <v>1881.9061069395716</v>
      </c>
      <c r="Q44" s="23">
        <f>(I44/F44)*100000</f>
        <v>246.6359642883464</v>
      </c>
      <c r="R44" s="23">
        <f>(J44/$F44)*100000</f>
        <v>193.50382465708344</v>
      </c>
      <c r="S44" s="22">
        <f>K44/I44*100</f>
        <v>80.403057678943711</v>
      </c>
      <c r="T44" s="23">
        <f>L44/(J44+K44)*100</f>
        <v>72.309711286089239</v>
      </c>
      <c r="U44" s="23">
        <f>(M44/$F44)*100000</f>
        <v>15.254065894136783</v>
      </c>
      <c r="V44" s="22">
        <f>(N44/O44)*100</f>
        <v>4.4117647058823533</v>
      </c>
      <c r="W44" s="15">
        <v>3686747429.6999998</v>
      </c>
      <c r="X44" s="15">
        <v>7567</v>
      </c>
      <c r="Y44" s="14" t="s">
        <v>14</v>
      </c>
      <c r="Z44" s="84">
        <f>W44/F44*1000</f>
        <v>6318863.8458071025</v>
      </c>
      <c r="AA44" s="84">
        <f>X44/$G44</f>
        <v>0.86430611079383213</v>
      </c>
      <c r="AB44" s="14" t="s">
        <v>14</v>
      </c>
      <c r="AC44" s="85">
        <v>6.5909090909090899</v>
      </c>
      <c r="AD44" s="14">
        <v>190</v>
      </c>
      <c r="AE44" s="14">
        <v>58</v>
      </c>
      <c r="AF44" s="14">
        <v>58</v>
      </c>
    </row>
    <row r="45" spans="1:32" x14ac:dyDescent="0.2">
      <c r="A45" s="14">
        <v>54</v>
      </c>
      <c r="B45" s="14" t="s">
        <v>38</v>
      </c>
      <c r="C45" s="73" t="s">
        <v>166</v>
      </c>
      <c r="D45" s="86">
        <v>0.58694397709888924</v>
      </c>
      <c r="E45" s="15" t="s">
        <v>97</v>
      </c>
      <c r="F45" s="18">
        <v>536870</v>
      </c>
      <c r="G45" s="18">
        <v>10404</v>
      </c>
      <c r="H45" s="18">
        <v>10302</v>
      </c>
      <c r="I45" s="19">
        <v>1050</v>
      </c>
      <c r="J45" s="19">
        <v>889</v>
      </c>
      <c r="K45" s="19">
        <v>895</v>
      </c>
      <c r="L45" s="18">
        <v>830</v>
      </c>
      <c r="M45" s="19">
        <v>87</v>
      </c>
      <c r="N45" s="18">
        <v>32</v>
      </c>
      <c r="O45" s="19">
        <v>716</v>
      </c>
      <c r="P45" s="23">
        <f>H45/F45*100000</f>
        <v>1918.9002924357851</v>
      </c>
      <c r="Q45" s="23">
        <f>(I45/F45)*100000</f>
        <v>195.57807290405501</v>
      </c>
      <c r="R45" s="23">
        <f>(J45/$F45)*100000</f>
        <v>165.58943505876655</v>
      </c>
      <c r="S45" s="22">
        <f>K45/I45*100</f>
        <v>85.238095238095241</v>
      </c>
      <c r="T45" s="23">
        <f>L45/(J45+K45)*100</f>
        <v>46.524663677130043</v>
      </c>
      <c r="U45" s="23">
        <f>(M45/$F45)*100000</f>
        <v>16.205040326335983</v>
      </c>
      <c r="V45" s="22">
        <f>(N45/O45)*100</f>
        <v>4.4692737430167595</v>
      </c>
      <c r="W45" s="15">
        <v>1919563817.78</v>
      </c>
      <c r="X45" s="15">
        <v>8702</v>
      </c>
      <c r="Y45" s="14">
        <v>4308</v>
      </c>
      <c r="Z45" s="84">
        <f>W45/F45*1000</f>
        <v>3575472.3075977424</v>
      </c>
      <c r="AA45" s="84">
        <f>X45/$G45</f>
        <v>0.83640907343329485</v>
      </c>
      <c r="AB45" s="84">
        <f>Y45/$G45</f>
        <v>0.41407151095732408</v>
      </c>
      <c r="AC45" s="85">
        <v>6.0148863407765036</v>
      </c>
      <c r="AD45" s="14">
        <v>224</v>
      </c>
      <c r="AE45" s="14">
        <v>58</v>
      </c>
      <c r="AF45" s="14">
        <v>5</v>
      </c>
    </row>
    <row r="46" spans="1:32" x14ac:dyDescent="0.2">
      <c r="A46" s="14">
        <v>56</v>
      </c>
      <c r="B46" s="14" t="s">
        <v>40</v>
      </c>
      <c r="C46" s="73" t="s">
        <v>164</v>
      </c>
      <c r="D46" s="86">
        <v>0.5112987064251866</v>
      </c>
      <c r="E46" s="15" t="s">
        <v>97</v>
      </c>
      <c r="F46" s="18">
        <v>429839</v>
      </c>
      <c r="G46" s="18">
        <v>8356</v>
      </c>
      <c r="H46" s="18">
        <v>8402</v>
      </c>
      <c r="I46" s="19">
        <v>1177</v>
      </c>
      <c r="J46" s="19">
        <v>1121</v>
      </c>
      <c r="K46" s="19">
        <v>952</v>
      </c>
      <c r="L46" s="18">
        <v>795</v>
      </c>
      <c r="M46" s="19">
        <v>75</v>
      </c>
      <c r="N46" s="18">
        <v>52</v>
      </c>
      <c r="O46" s="19">
        <v>545</v>
      </c>
      <c r="P46" s="23">
        <f>H46/F46*100000</f>
        <v>1954.6853589367183</v>
      </c>
      <c r="Q46" s="23">
        <f>(I46/F46)*100000</f>
        <v>273.82345482843573</v>
      </c>
      <c r="R46" s="23">
        <f>(J46/$F46)*100000</f>
        <v>260.79532103880757</v>
      </c>
      <c r="S46" s="22">
        <f>K46/I46*100</f>
        <v>80.883602378929481</v>
      </c>
      <c r="T46" s="23">
        <f>L46/(J46+K46)*100</f>
        <v>38.350217076700432</v>
      </c>
      <c r="U46" s="23">
        <f>(M46/$F46)*100000</f>
        <v>17.448393468252068</v>
      </c>
      <c r="V46" s="22">
        <f>(N46/O46)*100</f>
        <v>9.5412844036697244</v>
      </c>
      <c r="W46" s="15">
        <v>4764395755.6499996</v>
      </c>
      <c r="X46" s="15">
        <v>6163</v>
      </c>
      <c r="Y46" s="14" t="s">
        <v>14</v>
      </c>
      <c r="Z46" s="84">
        <f>W46/F46*1000</f>
        <v>11084140.237740176</v>
      </c>
      <c r="AA46" s="84">
        <f>X46/$G46</f>
        <v>0.73755385351842984</v>
      </c>
      <c r="AB46" s="14" t="s">
        <v>14</v>
      </c>
      <c r="AC46" s="85">
        <v>13.238930096650932</v>
      </c>
      <c r="AD46" s="14">
        <v>90</v>
      </c>
      <c r="AE46" s="14">
        <v>23</v>
      </c>
      <c r="AF46" s="14">
        <v>8</v>
      </c>
    </row>
    <row r="47" spans="1:32" x14ac:dyDescent="0.2">
      <c r="A47" s="14">
        <v>58</v>
      </c>
      <c r="B47" s="14" t="s">
        <v>42</v>
      </c>
      <c r="C47" s="73" t="s">
        <v>164</v>
      </c>
      <c r="D47" s="86">
        <v>0.58043195191448038</v>
      </c>
      <c r="E47" s="15" t="s">
        <v>97</v>
      </c>
      <c r="F47" s="18">
        <v>232245</v>
      </c>
      <c r="G47" s="18">
        <v>8428</v>
      </c>
      <c r="H47" s="18">
        <v>2818</v>
      </c>
      <c r="I47" s="19">
        <v>262</v>
      </c>
      <c r="J47" s="19">
        <v>134</v>
      </c>
      <c r="K47" s="19">
        <v>175</v>
      </c>
      <c r="L47" s="18">
        <v>238</v>
      </c>
      <c r="M47" s="19">
        <v>20</v>
      </c>
      <c r="N47" s="18">
        <v>4</v>
      </c>
      <c r="O47" s="19">
        <v>208</v>
      </c>
      <c r="P47" s="23">
        <f>H47/F47*100000</f>
        <v>1213.373807832246</v>
      </c>
      <c r="Q47" s="23">
        <f>(I47/F47)*100000</f>
        <v>112.81190122499946</v>
      </c>
      <c r="R47" s="23">
        <f>(J47/$F47)*100000</f>
        <v>57.69768993950354</v>
      </c>
      <c r="S47" s="22">
        <f>K47/I47*100</f>
        <v>66.793893129770993</v>
      </c>
      <c r="T47" s="23">
        <f>L47/(J47+K47)*100</f>
        <v>77.022653721682843</v>
      </c>
      <c r="U47" s="23">
        <f>(M47/$F47)*100000</f>
        <v>8.6115955133587381</v>
      </c>
      <c r="V47" s="22">
        <f>(N47/O47)*100</f>
        <v>1.9230769230769231</v>
      </c>
      <c r="W47" s="15">
        <v>2651477469.0599999</v>
      </c>
      <c r="X47" s="15">
        <v>10985</v>
      </c>
      <c r="Y47" s="14">
        <v>52280</v>
      </c>
      <c r="Z47" s="84">
        <f>W47/F47*1000</f>
        <v>11416725.738164438</v>
      </c>
      <c r="AA47" s="84">
        <f>X47/$G47</f>
        <v>1.3033934504034173</v>
      </c>
      <c r="AB47" s="84">
        <f>Y47/$G47</f>
        <v>6.2031324157570005</v>
      </c>
      <c r="AC47" s="85">
        <v>28.824626865671643</v>
      </c>
      <c r="AD47" s="14">
        <v>33</v>
      </c>
      <c r="AE47" s="14">
        <v>3</v>
      </c>
      <c r="AF47" s="14">
        <v>273</v>
      </c>
    </row>
    <row r="48" spans="1:32" x14ac:dyDescent="0.2">
      <c r="A48" s="14">
        <v>2</v>
      </c>
      <c r="B48" s="14" t="s">
        <v>77</v>
      </c>
      <c r="C48" s="73" t="s">
        <v>166</v>
      </c>
      <c r="D48" s="86">
        <v>0.41662246961340188</v>
      </c>
      <c r="E48" s="15" t="s">
        <v>97</v>
      </c>
      <c r="F48" s="18">
        <v>65340</v>
      </c>
      <c r="G48" s="18">
        <v>9539</v>
      </c>
      <c r="H48" s="18">
        <v>1607</v>
      </c>
      <c r="I48" s="19">
        <v>290</v>
      </c>
      <c r="J48" s="19">
        <v>232</v>
      </c>
      <c r="K48" s="19">
        <v>211</v>
      </c>
      <c r="L48" s="18">
        <v>166</v>
      </c>
      <c r="M48" s="19">
        <v>19</v>
      </c>
      <c r="N48" s="18">
        <v>8</v>
      </c>
      <c r="O48" s="19">
        <v>144</v>
      </c>
      <c r="P48" s="23">
        <f>H48/F48*100000</f>
        <v>2459.4429139883687</v>
      </c>
      <c r="Q48" s="23">
        <f>(I48/F48)*100000</f>
        <v>443.83226201408024</v>
      </c>
      <c r="R48" s="23">
        <f>(J48/$F48)*100000</f>
        <v>355.06580961126417</v>
      </c>
      <c r="S48" s="22">
        <f>K48/I48*100</f>
        <v>72.758620689655174</v>
      </c>
      <c r="T48" s="23">
        <f>L48/(J48+K48)*100</f>
        <v>37.471783295711056</v>
      </c>
      <c r="U48" s="23">
        <f>(M48/$F48)*100000</f>
        <v>29.078665442301808</v>
      </c>
      <c r="V48" s="22">
        <f>(N48/O48)*100</f>
        <v>5.5555555555555554</v>
      </c>
      <c r="W48" s="15">
        <v>817926218.83000004</v>
      </c>
      <c r="X48" s="15">
        <v>3920</v>
      </c>
      <c r="Y48" s="14">
        <v>21717</v>
      </c>
      <c r="Z48" s="84">
        <f>W48/F48*1000</f>
        <v>12518001.512549741</v>
      </c>
      <c r="AA48" s="84">
        <f>X48/$G48</f>
        <v>0.41094454345319215</v>
      </c>
      <c r="AB48" s="84">
        <f>Y48/$G48</f>
        <v>2.2766537372890241</v>
      </c>
      <c r="AC48" s="85">
        <v>5.0455927051671736</v>
      </c>
      <c r="AD48" s="14">
        <v>32</v>
      </c>
      <c r="AE48" s="14">
        <v>3</v>
      </c>
      <c r="AF48" s="14">
        <v>1</v>
      </c>
    </row>
    <row r="49" spans="1:32" x14ac:dyDescent="0.2">
      <c r="A49" s="14">
        <v>4</v>
      </c>
      <c r="B49" s="14" t="s">
        <v>78</v>
      </c>
      <c r="C49" s="73" t="s">
        <v>166</v>
      </c>
      <c r="D49" s="86">
        <v>0.48584873055664907</v>
      </c>
      <c r="E49" s="15" t="s">
        <v>97</v>
      </c>
      <c r="F49" s="18">
        <v>255085</v>
      </c>
      <c r="G49" s="18">
        <v>9566</v>
      </c>
      <c r="H49" s="18">
        <v>5590</v>
      </c>
      <c r="I49" s="19">
        <v>1060</v>
      </c>
      <c r="J49" s="19">
        <v>468</v>
      </c>
      <c r="K49" s="19">
        <v>739</v>
      </c>
      <c r="L49" s="18">
        <v>632</v>
      </c>
      <c r="M49" s="19">
        <v>119</v>
      </c>
      <c r="N49" s="18">
        <v>45</v>
      </c>
      <c r="O49" s="19">
        <v>650</v>
      </c>
      <c r="P49" s="23">
        <f>H49/F49*100000</f>
        <v>2191.4263872826705</v>
      </c>
      <c r="Q49" s="23">
        <f>(I49/F49)*100000</f>
        <v>415.54775859027382</v>
      </c>
      <c r="R49" s="23">
        <f>(J49/$F49)*100000</f>
        <v>183.4682556794794</v>
      </c>
      <c r="S49" s="22">
        <f>K49/I49*100</f>
        <v>69.716981132075475</v>
      </c>
      <c r="T49" s="23">
        <f>L49/(J49+K49)*100</f>
        <v>52.361226180613087</v>
      </c>
      <c r="U49" s="23">
        <f>(M49/$F49)*100000</f>
        <v>46.651116294568482</v>
      </c>
      <c r="V49" s="22">
        <f>(N49/O49)*100</f>
        <v>6.9230769230769234</v>
      </c>
      <c r="W49" s="15">
        <v>856315513.07000005</v>
      </c>
      <c r="X49" s="15">
        <v>7003</v>
      </c>
      <c r="Y49" s="14" t="s">
        <v>14</v>
      </c>
      <c r="Z49" s="84">
        <f>W49/F49*1000</f>
        <v>3356981.0575690456</v>
      </c>
      <c r="AA49" s="84">
        <f>X49/$G49</f>
        <v>0.73207192138825006</v>
      </c>
      <c r="AB49" s="14" t="s">
        <v>14</v>
      </c>
      <c r="AC49" s="85">
        <v>5.1294577430385928</v>
      </c>
      <c r="AD49" s="14">
        <v>69</v>
      </c>
      <c r="AE49" s="14">
        <v>16</v>
      </c>
      <c r="AF49" s="14">
        <v>16</v>
      </c>
    </row>
    <row r="50" spans="1:32" x14ac:dyDescent="0.2">
      <c r="A50" s="14">
        <v>10</v>
      </c>
      <c r="B50" s="14" t="s">
        <v>51</v>
      </c>
      <c r="C50" s="73" t="s">
        <v>161</v>
      </c>
      <c r="D50" s="86">
        <v>0.46522641891062982</v>
      </c>
      <c r="E50" s="15" t="s">
        <v>97</v>
      </c>
      <c r="F50" s="18">
        <v>123849</v>
      </c>
      <c r="G50" s="18">
        <v>12099</v>
      </c>
      <c r="H50" s="18">
        <v>2340</v>
      </c>
      <c r="I50" s="19">
        <v>328</v>
      </c>
      <c r="J50" s="19">
        <v>352</v>
      </c>
      <c r="K50" s="19">
        <v>233</v>
      </c>
      <c r="L50" s="18">
        <v>308</v>
      </c>
      <c r="M50" s="19">
        <v>26</v>
      </c>
      <c r="N50" s="18">
        <v>37</v>
      </c>
      <c r="O50" s="19">
        <v>356</v>
      </c>
      <c r="P50" s="23">
        <f>H50/F50*100000</f>
        <v>1889.3975728508101</v>
      </c>
      <c r="Q50" s="23">
        <f>(I50/F50)*100000</f>
        <v>264.83863414319046</v>
      </c>
      <c r="R50" s="23">
        <f>(J50/$F50)*100000</f>
        <v>284.21707078781418</v>
      </c>
      <c r="S50" s="22">
        <f>K50/I50*100</f>
        <v>71.036585365853654</v>
      </c>
      <c r="T50" s="23">
        <f>L50/(J50+K50)*100</f>
        <v>52.649572649572654</v>
      </c>
      <c r="U50" s="23">
        <f>(M50/$F50)*100000</f>
        <v>20.993306365009005</v>
      </c>
      <c r="V50" s="22">
        <f>(N50/O50)*100</f>
        <v>10.393258426966293</v>
      </c>
      <c r="W50" s="15">
        <v>973759816.35000002</v>
      </c>
      <c r="X50" s="15">
        <v>9982</v>
      </c>
      <c r="Y50" s="14">
        <v>63534</v>
      </c>
      <c r="Z50" s="84">
        <f>W50/F50*1000</f>
        <v>7862476.2117578667</v>
      </c>
      <c r="AA50" s="84">
        <f>X50/$G50</f>
        <v>0.82502686172410944</v>
      </c>
      <c r="AB50" s="84">
        <f>Y50/$G50</f>
        <v>5.2511777832878748</v>
      </c>
      <c r="AC50" s="85">
        <v>6.6366704161979744</v>
      </c>
      <c r="AD50" s="14">
        <v>31</v>
      </c>
      <c r="AE50" s="14">
        <v>11</v>
      </c>
      <c r="AF50" s="14">
        <v>15</v>
      </c>
    </row>
    <row r="51" spans="1:32" x14ac:dyDescent="0.2">
      <c r="A51" s="14">
        <v>84</v>
      </c>
      <c r="B51" s="14" t="s">
        <v>56</v>
      </c>
      <c r="C51" s="73" t="s">
        <v>162</v>
      </c>
      <c r="D51" s="86">
        <v>0.56179388758612903</v>
      </c>
      <c r="E51" s="15" t="s">
        <v>97</v>
      </c>
      <c r="F51" s="18">
        <v>362115</v>
      </c>
      <c r="G51" s="18">
        <v>9678</v>
      </c>
      <c r="H51" s="18">
        <v>4378</v>
      </c>
      <c r="I51" s="19">
        <v>813</v>
      </c>
      <c r="J51" s="19">
        <v>351</v>
      </c>
      <c r="K51" s="19">
        <v>591</v>
      </c>
      <c r="L51" s="18">
        <v>525</v>
      </c>
      <c r="M51" s="19">
        <v>31</v>
      </c>
      <c r="N51" s="18">
        <v>15</v>
      </c>
      <c r="O51" s="19">
        <v>501</v>
      </c>
      <c r="P51" s="23">
        <f>H51/F51*100000</f>
        <v>1209.0081880065725</v>
      </c>
      <c r="Q51" s="23">
        <f>(I51/F51)*100000</f>
        <v>224.51431175179158</v>
      </c>
      <c r="R51" s="23">
        <f>(J51/$F51)*100000</f>
        <v>96.930533117932143</v>
      </c>
      <c r="S51" s="22">
        <f>K51/I51*100</f>
        <v>72.693726937269375</v>
      </c>
      <c r="T51" s="23">
        <f>L51/(J51+K51)*100</f>
        <v>55.732484076433117</v>
      </c>
      <c r="U51" s="23">
        <f>(M51/$F51)*100000</f>
        <v>8.5608163152589647</v>
      </c>
      <c r="V51" s="22">
        <f>(N51/O51)*100</f>
        <v>2.9940119760479043</v>
      </c>
      <c r="W51" s="15">
        <v>6550725997.3400002</v>
      </c>
      <c r="X51" s="15">
        <v>20476</v>
      </c>
      <c r="Y51" s="14">
        <v>15512</v>
      </c>
      <c r="Z51" s="84">
        <f>W51/F51*1000</f>
        <v>18090181.288651396</v>
      </c>
      <c r="AA51" s="84">
        <f>X51/$G51</f>
        <v>2.1157263897499483</v>
      </c>
      <c r="AB51" s="84">
        <f>Y51/$G51</f>
        <v>1.6028104980367845</v>
      </c>
      <c r="AC51" s="85">
        <v>5.6491575817641229</v>
      </c>
      <c r="AD51" s="14">
        <v>120</v>
      </c>
      <c r="AE51" s="14">
        <v>6</v>
      </c>
      <c r="AF51" s="14">
        <v>2</v>
      </c>
    </row>
    <row r="52" spans="1:32" x14ac:dyDescent="0.2">
      <c r="A52" s="14">
        <v>12</v>
      </c>
      <c r="B52" s="14" t="s">
        <v>64</v>
      </c>
      <c r="C52" s="73" t="s">
        <v>164</v>
      </c>
      <c r="D52" s="86">
        <v>0.44721524933667967</v>
      </c>
      <c r="E52" s="15" t="s">
        <v>97</v>
      </c>
      <c r="F52" s="18">
        <v>143185</v>
      </c>
      <c r="G52" s="18">
        <v>8852</v>
      </c>
      <c r="H52" s="18">
        <v>2350</v>
      </c>
      <c r="I52" s="19">
        <v>341</v>
      </c>
      <c r="J52" s="19">
        <v>342</v>
      </c>
      <c r="K52" s="19">
        <v>244</v>
      </c>
      <c r="L52" s="18">
        <v>200</v>
      </c>
      <c r="M52" s="19">
        <v>10</v>
      </c>
      <c r="N52" s="18">
        <v>4</v>
      </c>
      <c r="O52" s="19">
        <v>188</v>
      </c>
      <c r="P52" s="23">
        <f>H52/F52*100000</f>
        <v>1641.2333694171873</v>
      </c>
      <c r="Q52" s="23">
        <f>(I52/F52)*100000</f>
        <v>238.15343786011104</v>
      </c>
      <c r="R52" s="23">
        <f>(J52/$F52)*100000</f>
        <v>238.85183503858644</v>
      </c>
      <c r="S52" s="22">
        <f>K52/I52*100</f>
        <v>71.554252199413497</v>
      </c>
      <c r="T52" s="23">
        <f>L52/(J52+K52)*100</f>
        <v>34.129692832764505</v>
      </c>
      <c r="U52" s="23">
        <f>(M52/$F52)*100000</f>
        <v>6.9839717847539893</v>
      </c>
      <c r="V52" s="22">
        <f>(N52/O52)*100</f>
        <v>2.1276595744680851</v>
      </c>
      <c r="W52" s="15">
        <v>896291001.51999998</v>
      </c>
      <c r="X52" s="15">
        <v>5456</v>
      </c>
      <c r="Y52" s="14">
        <v>73107</v>
      </c>
      <c r="Z52" s="84">
        <f>W52/F52*1000</f>
        <v>6259671.0655445745</v>
      </c>
      <c r="AA52" s="84">
        <f>X52/$G52</f>
        <v>0.61635788522367829</v>
      </c>
      <c r="AB52" s="84">
        <f>Y52/$G52</f>
        <v>8.2588115680072303</v>
      </c>
      <c r="AC52" s="85">
        <v>8.8259783513738554</v>
      </c>
      <c r="AD52" s="14">
        <v>29</v>
      </c>
      <c r="AE52" s="14">
        <v>45</v>
      </c>
      <c r="AF52" s="14">
        <v>53</v>
      </c>
    </row>
    <row r="53" spans="1:32" x14ac:dyDescent="0.2">
      <c r="A53" s="14">
        <v>13</v>
      </c>
      <c r="B53" s="14" t="s">
        <v>65</v>
      </c>
      <c r="C53" s="73" t="s">
        <v>164</v>
      </c>
      <c r="D53" s="86">
        <v>0.48411160071907894</v>
      </c>
      <c r="E53" s="15" t="s">
        <v>97</v>
      </c>
      <c r="F53" s="18">
        <v>136175</v>
      </c>
      <c r="G53" s="18">
        <v>7884</v>
      </c>
      <c r="H53" s="18">
        <v>1645</v>
      </c>
      <c r="I53" s="19">
        <v>216</v>
      </c>
      <c r="J53" s="19">
        <v>279</v>
      </c>
      <c r="K53" s="19">
        <v>143</v>
      </c>
      <c r="L53" s="18">
        <v>255</v>
      </c>
      <c r="M53" s="19">
        <v>21</v>
      </c>
      <c r="N53" s="18">
        <v>20</v>
      </c>
      <c r="O53" s="19">
        <v>144</v>
      </c>
      <c r="P53" s="23">
        <f>H53/F53*100000</f>
        <v>1208.0044060950981</v>
      </c>
      <c r="Q53" s="23">
        <f>(I53/F53)*100000</f>
        <v>158.61942353589131</v>
      </c>
      <c r="R53" s="23">
        <f>(J53/$F53)*100000</f>
        <v>204.88342206719292</v>
      </c>
      <c r="S53" s="22">
        <f>K53/I53*100</f>
        <v>66.203703703703709</v>
      </c>
      <c r="T53" s="23">
        <f>L53/(J53+K53)*100</f>
        <v>60.426540284360186</v>
      </c>
      <c r="U53" s="23">
        <f>(M53/$F53)*100000</f>
        <v>15.42133284376721</v>
      </c>
      <c r="V53" s="22">
        <f>(N53/O53)*100</f>
        <v>13.888888888888889</v>
      </c>
      <c r="W53" s="15">
        <v>729358590.05999994</v>
      </c>
      <c r="X53" s="15">
        <v>6700</v>
      </c>
      <c r="Y53" s="14" t="s">
        <v>14</v>
      </c>
      <c r="Z53" s="84">
        <f>W53/F53*1000</f>
        <v>5356038.8475123914</v>
      </c>
      <c r="AA53" s="84">
        <f>X53/$G53</f>
        <v>0.84982242516489093</v>
      </c>
      <c r="AB53" s="14" t="s">
        <v>14</v>
      </c>
      <c r="AC53" s="85">
        <v>15.290178571428573</v>
      </c>
      <c r="AD53" s="14">
        <v>36</v>
      </c>
      <c r="AE53" s="14">
        <v>0</v>
      </c>
      <c r="AF53" s="14">
        <v>3</v>
      </c>
    </row>
    <row r="54" spans="1:32" x14ac:dyDescent="0.2">
      <c r="A54" s="14">
        <v>14</v>
      </c>
      <c r="B54" s="14" t="s">
        <v>82</v>
      </c>
      <c r="C54" s="73" t="s">
        <v>167</v>
      </c>
      <c r="D54" s="86">
        <v>0.55917560678644662</v>
      </c>
      <c r="E54" s="15" t="s">
        <v>97</v>
      </c>
      <c r="F54" s="18">
        <v>260954</v>
      </c>
      <c r="G54" s="18">
        <v>16055</v>
      </c>
      <c r="H54" s="18">
        <v>4618</v>
      </c>
      <c r="I54" s="19">
        <v>809</v>
      </c>
      <c r="J54" s="19">
        <v>644</v>
      </c>
      <c r="K54" s="19">
        <v>688</v>
      </c>
      <c r="L54" s="18">
        <v>628</v>
      </c>
      <c r="M54" s="19">
        <v>47</v>
      </c>
      <c r="N54" s="18">
        <v>58</v>
      </c>
      <c r="O54" s="19">
        <v>542</v>
      </c>
      <c r="P54" s="23">
        <f>H54/F54*100000</f>
        <v>1769.6605532009471</v>
      </c>
      <c r="Q54" s="23">
        <f>(I54/F54)*100000</f>
        <v>310.0163247162335</v>
      </c>
      <c r="R54" s="23">
        <f>(J54/$F54)*100000</f>
        <v>246.7867900089671</v>
      </c>
      <c r="S54" s="22">
        <f>K54/I54*100</f>
        <v>85.043263288009882</v>
      </c>
      <c r="T54" s="23">
        <f>L54/(J54+K54)*100</f>
        <v>47.147147147147145</v>
      </c>
      <c r="U54" s="23">
        <f>(M54/$F54)*100000</f>
        <v>18.010837159039522</v>
      </c>
      <c r="V54" s="22">
        <f>(N54/O54)*100</f>
        <v>10.701107011070111</v>
      </c>
      <c r="W54" s="15">
        <v>3236129726.0300002</v>
      </c>
      <c r="X54" s="15">
        <v>16737</v>
      </c>
      <c r="Y54" s="14">
        <v>16792</v>
      </c>
      <c r="Z54" s="84">
        <f>W54/F54*1000</f>
        <v>12401150.110862453</v>
      </c>
      <c r="AA54" s="84">
        <f>X54/$G54</f>
        <v>1.0424789785113673</v>
      </c>
      <c r="AB54" s="84">
        <f>Y54/$G54</f>
        <v>1.0459047025848645</v>
      </c>
      <c r="AC54" s="85">
        <v>17.214628740302917</v>
      </c>
      <c r="AD54" s="14">
        <v>100</v>
      </c>
      <c r="AE54" s="14">
        <v>38</v>
      </c>
      <c r="AF54" s="14">
        <v>26</v>
      </c>
    </row>
    <row r="55" spans="1:32" x14ac:dyDescent="0.2">
      <c r="A55" s="14">
        <v>17</v>
      </c>
      <c r="B55" s="14" t="s">
        <v>79</v>
      </c>
      <c r="C55" s="73" t="s">
        <v>166</v>
      </c>
      <c r="D55" s="86">
        <v>0.45478833240346156</v>
      </c>
      <c r="E55" s="15" t="s">
        <v>97</v>
      </c>
      <c r="F55" s="18">
        <v>116087</v>
      </c>
      <c r="G55" s="18">
        <v>10017</v>
      </c>
      <c r="H55" s="18">
        <v>3514</v>
      </c>
      <c r="I55" s="19">
        <v>764</v>
      </c>
      <c r="J55" s="19">
        <v>145</v>
      </c>
      <c r="K55" s="19">
        <v>486</v>
      </c>
      <c r="L55" s="18">
        <v>188</v>
      </c>
      <c r="M55" s="19">
        <v>0</v>
      </c>
      <c r="N55" s="18">
        <v>10</v>
      </c>
      <c r="O55" s="19">
        <v>232</v>
      </c>
      <c r="P55" s="23">
        <f>H55/F55*100000</f>
        <v>3027.040064779002</v>
      </c>
      <c r="Q55" s="23">
        <f>(I55/F55)*100000</f>
        <v>658.1270943344216</v>
      </c>
      <c r="R55" s="23">
        <f>(J55/$F55)*100000</f>
        <v>124.90632025980516</v>
      </c>
      <c r="S55" s="22">
        <f>K55/I55*100</f>
        <v>63.612565445026178</v>
      </c>
      <c r="T55" s="23">
        <f>L55/(J55+K55)*100</f>
        <v>29.793977812995248</v>
      </c>
      <c r="U55" s="23">
        <f>(M55/$F55)*100000</f>
        <v>0</v>
      </c>
      <c r="V55" s="22">
        <f>(N55/O55)*100</f>
        <v>4.3103448275862073</v>
      </c>
      <c r="W55" s="15">
        <v>699297826.03999996</v>
      </c>
      <c r="X55" s="15">
        <v>6888</v>
      </c>
      <c r="Y55" s="14" t="s">
        <v>14</v>
      </c>
      <c r="Z55" s="84">
        <f>W55/F55*1000</f>
        <v>6023911.6011267407</v>
      </c>
      <c r="AA55" s="84">
        <f>X55/$G55</f>
        <v>0.68763102725366876</v>
      </c>
      <c r="AB55" s="14" t="s">
        <v>14</v>
      </c>
      <c r="AC55" s="85">
        <v>0</v>
      </c>
      <c r="AD55" s="14">
        <v>49</v>
      </c>
      <c r="AE55" s="14">
        <v>0</v>
      </c>
      <c r="AF55" s="14">
        <v>0</v>
      </c>
    </row>
    <row r="56" spans="1:32" x14ac:dyDescent="0.2">
      <c r="A56" s="14">
        <v>62</v>
      </c>
      <c r="B56" s="14" t="s">
        <v>45</v>
      </c>
      <c r="C56" s="73" t="s">
        <v>160</v>
      </c>
      <c r="D56" s="86">
        <v>0.51942768135722361</v>
      </c>
      <c r="E56" s="15" t="s">
        <v>97</v>
      </c>
      <c r="F56" s="18">
        <v>189647</v>
      </c>
      <c r="G56" s="18">
        <v>8797</v>
      </c>
      <c r="H56" s="18">
        <v>2766</v>
      </c>
      <c r="I56" s="19">
        <v>346</v>
      </c>
      <c r="J56" s="19">
        <v>383</v>
      </c>
      <c r="K56" s="19">
        <v>272</v>
      </c>
      <c r="L56" s="18">
        <v>262</v>
      </c>
      <c r="M56" s="19">
        <v>19</v>
      </c>
      <c r="N56" s="18">
        <v>12</v>
      </c>
      <c r="O56" s="19">
        <v>313</v>
      </c>
      <c r="P56" s="23">
        <f>H56/F56*100000</f>
        <v>1458.499211693304</v>
      </c>
      <c r="Q56" s="23">
        <f>(I56/F56)*100000</f>
        <v>182.44422532389123</v>
      </c>
      <c r="R56" s="23">
        <f>(J56/$F56)*100000</f>
        <v>201.9541569336715</v>
      </c>
      <c r="S56" s="22">
        <f>K56/I56*100</f>
        <v>78.612716763005778</v>
      </c>
      <c r="T56" s="23">
        <f>L56/(J56+K56)*100</f>
        <v>40</v>
      </c>
      <c r="U56" s="23">
        <f>(M56/$F56)*100000</f>
        <v>10.018613529346629</v>
      </c>
      <c r="V56" s="22">
        <f>(N56/O56)*100</f>
        <v>3.8338658146964857</v>
      </c>
      <c r="W56" s="15">
        <v>1857896263.28</v>
      </c>
      <c r="X56" s="15">
        <v>8422</v>
      </c>
      <c r="Y56" s="14">
        <v>78500</v>
      </c>
      <c r="Z56" s="84">
        <f>W56/F56*1000</f>
        <v>9796602.4417997655</v>
      </c>
      <c r="AA56" s="84">
        <f>X56/$G56</f>
        <v>0.95737183130612713</v>
      </c>
      <c r="AB56" s="84">
        <f>Y56/$G56</f>
        <v>8.9234966465840628</v>
      </c>
      <c r="AC56" s="85">
        <v>25.993555316863588</v>
      </c>
      <c r="AD56" s="14">
        <v>70</v>
      </c>
      <c r="AE56" s="14">
        <v>6</v>
      </c>
      <c r="AF56" s="14">
        <v>14</v>
      </c>
    </row>
    <row r="57" spans="1:32" x14ac:dyDescent="0.2">
      <c r="A57" s="14">
        <v>64</v>
      </c>
      <c r="B57" s="14" t="s">
        <v>70</v>
      </c>
      <c r="C57" s="73" t="s">
        <v>164</v>
      </c>
      <c r="D57" s="86">
        <v>0.59265241182589457</v>
      </c>
      <c r="E57" s="15" t="s">
        <v>97</v>
      </c>
      <c r="F57" s="18">
        <v>451398</v>
      </c>
      <c r="G57" s="18">
        <v>8300</v>
      </c>
      <c r="H57" s="18">
        <v>7277</v>
      </c>
      <c r="I57" s="19">
        <v>790</v>
      </c>
      <c r="J57" s="19">
        <v>817</v>
      </c>
      <c r="K57" s="19">
        <v>644</v>
      </c>
      <c r="L57" s="18">
        <v>964</v>
      </c>
      <c r="M57" s="19">
        <v>55</v>
      </c>
      <c r="N57" s="18">
        <v>31</v>
      </c>
      <c r="O57" s="19">
        <v>412</v>
      </c>
      <c r="P57" s="23">
        <f>H57/F57*100000</f>
        <v>1612.1028449394989</v>
      </c>
      <c r="Q57" s="23">
        <f>(I57/F57)*100000</f>
        <v>175.01185206846287</v>
      </c>
      <c r="R57" s="23">
        <f>(J57/$F57)*100000</f>
        <v>180.99326979738501</v>
      </c>
      <c r="S57" s="22">
        <f>K57/I57*100</f>
        <v>81.51898734177216</v>
      </c>
      <c r="T57" s="23">
        <f>L57/(J57+K57)*100</f>
        <v>65.982203969883642</v>
      </c>
      <c r="U57" s="23">
        <f>(M57/$F57)*100000</f>
        <v>12.184369447804377</v>
      </c>
      <c r="V57" s="22">
        <f>(N57/O57)*100</f>
        <v>7.5242718446601939</v>
      </c>
      <c r="W57" s="15">
        <v>2423045331.77</v>
      </c>
      <c r="X57" s="15">
        <v>6269</v>
      </c>
      <c r="Y57" s="14">
        <v>52312</v>
      </c>
      <c r="Z57" s="84">
        <f>W57/F57*1000</f>
        <v>5367869.0020115282</v>
      </c>
      <c r="AA57" s="84">
        <f>X57/$G57</f>
        <v>0.75530120481927709</v>
      </c>
      <c r="AB57" s="84">
        <f>Y57/$G57</f>
        <v>6.3026506024096385</v>
      </c>
      <c r="AC57" s="85">
        <v>7.2496134684762072</v>
      </c>
      <c r="AD57" s="14">
        <v>145</v>
      </c>
      <c r="AE57" s="14">
        <v>41</v>
      </c>
      <c r="AF57" s="14">
        <v>16</v>
      </c>
    </row>
    <row r="58" spans="1:32" x14ac:dyDescent="0.2">
      <c r="A58" s="14">
        <v>66</v>
      </c>
      <c r="B58" s="14" t="s">
        <v>72</v>
      </c>
      <c r="C58" s="73" t="s">
        <v>165</v>
      </c>
      <c r="D58" s="86">
        <v>0.45219025666894702</v>
      </c>
      <c r="E58" s="15" t="s">
        <v>97</v>
      </c>
      <c r="F58" s="18">
        <v>881204</v>
      </c>
      <c r="G58" s="18">
        <v>9972</v>
      </c>
      <c r="H58" s="18">
        <v>17921</v>
      </c>
      <c r="I58" s="19">
        <v>2060</v>
      </c>
      <c r="J58" s="19">
        <v>2375</v>
      </c>
      <c r="K58" s="19">
        <v>1489</v>
      </c>
      <c r="L58" s="18">
        <v>1539</v>
      </c>
      <c r="M58" s="19">
        <v>98</v>
      </c>
      <c r="N58" s="18">
        <v>65</v>
      </c>
      <c r="O58" s="19">
        <v>1625</v>
      </c>
      <c r="P58" s="23">
        <f>H58/F58*100000</f>
        <v>2033.694808466598</v>
      </c>
      <c r="Q58" s="23">
        <f>(I58/F58)*100000</f>
        <v>233.77106776637419</v>
      </c>
      <c r="R58" s="23">
        <f>(J58/$F58)*100000</f>
        <v>269.51761453647509</v>
      </c>
      <c r="S58" s="22">
        <f>K58/I58*100</f>
        <v>72.28155339805825</v>
      </c>
      <c r="T58" s="23">
        <f>L58/(J58+K58)*100</f>
        <v>39.829192546583855</v>
      </c>
      <c r="U58" s="23">
        <f>(M58/$F58)*100000</f>
        <v>11.121147884031393</v>
      </c>
      <c r="V58" s="22">
        <f>(N58/O58)*100</f>
        <v>4</v>
      </c>
      <c r="W58" s="15">
        <v>12160519757.82</v>
      </c>
      <c r="X58" s="15">
        <v>10246</v>
      </c>
      <c r="Y58" s="14">
        <v>54730</v>
      </c>
      <c r="Z58" s="84">
        <f>W58/F58*1000</f>
        <v>13799891.691163454</v>
      </c>
      <c r="AA58" s="84">
        <f>X58/$G58</f>
        <v>1.0274769354191737</v>
      </c>
      <c r="AB58" s="84">
        <f>Y58/$G58</f>
        <v>5.4883674288006414</v>
      </c>
      <c r="AC58" s="85">
        <v>9.3075302790942605</v>
      </c>
      <c r="AD58" s="14">
        <v>327</v>
      </c>
      <c r="AE58" s="14">
        <v>54</v>
      </c>
      <c r="AF58" s="14">
        <v>92</v>
      </c>
    </row>
    <row r="59" spans="1:32" x14ac:dyDescent="0.2">
      <c r="A59" s="14">
        <v>26</v>
      </c>
      <c r="B59" s="14" t="s">
        <v>62</v>
      </c>
      <c r="C59" s="73" t="s">
        <v>163</v>
      </c>
      <c r="D59" s="86">
        <v>0.52745866197930646</v>
      </c>
      <c r="E59" s="15" t="s">
        <v>97</v>
      </c>
      <c r="F59" s="18">
        <v>570978</v>
      </c>
      <c r="G59" s="18">
        <v>8266</v>
      </c>
      <c r="H59" s="18">
        <v>5745</v>
      </c>
      <c r="I59" s="19">
        <v>647</v>
      </c>
      <c r="J59" s="19">
        <v>995</v>
      </c>
      <c r="K59" s="19">
        <v>471</v>
      </c>
      <c r="L59" s="18">
        <v>796</v>
      </c>
      <c r="M59" s="19">
        <v>40</v>
      </c>
      <c r="N59" s="18">
        <v>33</v>
      </c>
      <c r="O59" s="19">
        <v>414</v>
      </c>
      <c r="P59" s="23">
        <f>H59/F59*100000</f>
        <v>1006.1683637548207</v>
      </c>
      <c r="Q59" s="23">
        <f>(I59/F59)*100000</f>
        <v>113.31434836368477</v>
      </c>
      <c r="R59" s="23">
        <f>(J59/$F59)*100000</f>
        <v>174.26240590705771</v>
      </c>
      <c r="S59" s="22">
        <f>K59/I59*100</f>
        <v>72.797527047913448</v>
      </c>
      <c r="T59" s="23">
        <f>L59/(J59+K59)*100</f>
        <v>54.297407912687589</v>
      </c>
      <c r="U59" s="23">
        <f>(M59/$F59)*100000</f>
        <v>7.0055238555601091</v>
      </c>
      <c r="V59" s="22">
        <f>(N59/O59)*100</f>
        <v>7.9710144927536222</v>
      </c>
      <c r="W59" s="15">
        <v>4005140101.5599999</v>
      </c>
      <c r="X59" s="15">
        <v>7466</v>
      </c>
      <c r="Y59" s="14">
        <v>150000</v>
      </c>
      <c r="Z59" s="84">
        <f>W59/F59*1000</f>
        <v>7014526.1315847551</v>
      </c>
      <c r="AA59" s="84">
        <f>X59/$G59</f>
        <v>0.90321800145172992</v>
      </c>
      <c r="AB59" s="84">
        <f>Y59/$G59</f>
        <v>18.146624727800628</v>
      </c>
      <c r="AC59" s="85">
        <v>8.5261569416498997</v>
      </c>
      <c r="AD59" s="14">
        <v>150</v>
      </c>
      <c r="AE59" s="14">
        <v>39</v>
      </c>
      <c r="AF59" s="14">
        <v>103</v>
      </c>
    </row>
    <row r="60" spans="1:32" x14ac:dyDescent="0.2">
      <c r="A60" s="14">
        <v>68</v>
      </c>
      <c r="B60" s="14" t="s">
        <v>47</v>
      </c>
      <c r="C60" s="73" t="s">
        <v>160</v>
      </c>
      <c r="D60" s="86">
        <v>0.44700992185695615</v>
      </c>
      <c r="E60" s="15" t="s">
        <v>97</v>
      </c>
      <c r="F60" s="18">
        <v>173017</v>
      </c>
      <c r="G60" s="18">
        <v>8353</v>
      </c>
      <c r="H60" s="18">
        <v>2499</v>
      </c>
      <c r="I60" s="19">
        <v>292</v>
      </c>
      <c r="J60" s="19">
        <v>403</v>
      </c>
      <c r="K60" s="19">
        <v>196</v>
      </c>
      <c r="L60" s="18">
        <v>259</v>
      </c>
      <c r="M60" s="19">
        <v>25</v>
      </c>
      <c r="N60" s="18">
        <v>21</v>
      </c>
      <c r="O60" s="19">
        <v>211</v>
      </c>
      <c r="P60" s="23">
        <f>H60/F60*100000</f>
        <v>1444.3667385285839</v>
      </c>
      <c r="Q60" s="23">
        <f>(I60/F60)*100000</f>
        <v>168.76954287728952</v>
      </c>
      <c r="R60" s="23">
        <f>(J60/$F60)*100000</f>
        <v>232.92508828612219</v>
      </c>
      <c r="S60" s="22">
        <f>K60/I60*100</f>
        <v>67.123287671232873</v>
      </c>
      <c r="T60" s="23">
        <f>L60/(J60+K60)*100</f>
        <v>43.238731218697829</v>
      </c>
      <c r="U60" s="23">
        <f>(M60/$F60)*100000</f>
        <v>14.449447164151499</v>
      </c>
      <c r="V60" s="22">
        <f>(N60/O60)*100</f>
        <v>9.9526066350710902</v>
      </c>
      <c r="W60" s="15">
        <v>1449796989.8099999</v>
      </c>
      <c r="X60" s="15">
        <v>8368</v>
      </c>
      <c r="Y60" s="14">
        <v>29312</v>
      </c>
      <c r="Z60" s="84">
        <f>W60/F60*1000</f>
        <v>8379506.0012021931</v>
      </c>
      <c r="AA60" s="84">
        <f>X60/$G60</f>
        <v>1.001795762001676</v>
      </c>
      <c r="AB60" s="84">
        <f>Y60/$G60</f>
        <v>3.509158386208548</v>
      </c>
      <c r="AC60" s="85">
        <v>12.710187932739862</v>
      </c>
      <c r="AD60" s="14">
        <v>64</v>
      </c>
      <c r="AE60" s="14">
        <v>20</v>
      </c>
      <c r="AF60" s="14">
        <v>20</v>
      </c>
    </row>
    <row r="61" spans="1:32" x14ac:dyDescent="0.2">
      <c r="A61" s="14">
        <v>69</v>
      </c>
      <c r="B61" s="14" t="s">
        <v>48</v>
      </c>
      <c r="C61" s="73" t="s">
        <v>160</v>
      </c>
      <c r="D61" s="86">
        <v>0.55564918392023377</v>
      </c>
      <c r="E61" s="15" t="s">
        <v>97</v>
      </c>
      <c r="F61" s="18">
        <v>233206</v>
      </c>
      <c r="G61" s="18">
        <v>9768</v>
      </c>
      <c r="H61" s="18">
        <v>4560</v>
      </c>
      <c r="I61" s="19">
        <v>600</v>
      </c>
      <c r="J61" s="19">
        <v>659</v>
      </c>
      <c r="K61" s="19">
        <v>458</v>
      </c>
      <c r="L61" s="18">
        <v>1206</v>
      </c>
      <c r="M61" s="19">
        <v>89</v>
      </c>
      <c r="N61" s="18">
        <v>19</v>
      </c>
      <c r="O61" s="19">
        <v>571</v>
      </c>
      <c r="P61" s="23">
        <f>H61/F61*100000</f>
        <v>1955.3527782304056</v>
      </c>
      <c r="Q61" s="23">
        <f>(I61/F61)*100000</f>
        <v>257.28326029347443</v>
      </c>
      <c r="R61" s="23">
        <f>(J61/$F61)*100000</f>
        <v>282.58278088899942</v>
      </c>
      <c r="S61" s="22">
        <f>K61/I61*100</f>
        <v>76.333333333333329</v>
      </c>
      <c r="T61" s="23">
        <f>L61/(J61+K61)*100</f>
        <v>107.96777081468218</v>
      </c>
      <c r="U61" s="23">
        <f>(M61/$F61)*100000</f>
        <v>38.16368361019871</v>
      </c>
      <c r="V61" s="22">
        <f>(N61/O61)*100</f>
        <v>3.3274956217162872</v>
      </c>
      <c r="W61" s="15">
        <v>2029107781.45</v>
      </c>
      <c r="X61" s="15">
        <v>11272</v>
      </c>
      <c r="Y61" s="14" t="s">
        <v>14</v>
      </c>
      <c r="Z61" s="84">
        <f>W61/F61*1000</f>
        <v>8700924.4249719139</v>
      </c>
      <c r="AA61" s="84">
        <f>X61/$G61</f>
        <v>1.1539721539721539</v>
      </c>
      <c r="AB61" s="14" t="s">
        <v>14</v>
      </c>
      <c r="AC61" s="85">
        <v>19.334975369458128</v>
      </c>
      <c r="AD61" s="14">
        <v>106</v>
      </c>
      <c r="AE61" s="14">
        <v>76</v>
      </c>
      <c r="AF61" s="14">
        <v>13</v>
      </c>
    </row>
    <row r="62" spans="1:32" x14ac:dyDescent="0.2">
      <c r="A62" s="14">
        <v>70</v>
      </c>
      <c r="B62" s="14" t="s">
        <v>81</v>
      </c>
      <c r="C62" s="73" t="s">
        <v>166</v>
      </c>
      <c r="D62" s="86">
        <v>0.44470032157935541</v>
      </c>
      <c r="E62" s="15" t="s">
        <v>97</v>
      </c>
      <c r="F62" s="18">
        <v>219345</v>
      </c>
      <c r="G62" s="18">
        <v>10706</v>
      </c>
      <c r="H62" s="18">
        <v>5162</v>
      </c>
      <c r="I62" s="19">
        <v>582</v>
      </c>
      <c r="J62" s="19">
        <v>514</v>
      </c>
      <c r="K62" s="19">
        <v>362</v>
      </c>
      <c r="L62" s="18">
        <v>643</v>
      </c>
      <c r="M62" s="19">
        <v>94</v>
      </c>
      <c r="N62" s="18">
        <v>19</v>
      </c>
      <c r="O62" s="19">
        <v>449</v>
      </c>
      <c r="P62" s="23">
        <f>H62/F62*100000</f>
        <v>2353.3702614602566</v>
      </c>
      <c r="Q62" s="23">
        <f>(I62/F62)*100000</f>
        <v>265.33543048622033</v>
      </c>
      <c r="R62" s="23">
        <f>(J62/$F62)*100000</f>
        <v>234.33403998267571</v>
      </c>
      <c r="S62" s="22">
        <f>K62/I62*100</f>
        <v>62.199312714776632</v>
      </c>
      <c r="T62" s="23">
        <f>L62/(J62+K62)*100</f>
        <v>73.401826484018258</v>
      </c>
      <c r="U62" s="23">
        <f>(M62/$F62)*100000</f>
        <v>42.854863343135243</v>
      </c>
      <c r="V62" s="22">
        <f>(N62/O62)*100</f>
        <v>4.231625835189309</v>
      </c>
      <c r="W62" s="15">
        <v>2406277934.7800002</v>
      </c>
      <c r="X62" s="15">
        <v>7651</v>
      </c>
      <c r="Y62" s="14" t="s">
        <v>14</v>
      </c>
      <c r="Z62" s="84">
        <f>W62/F62*1000</f>
        <v>10970288.517084958</v>
      </c>
      <c r="AA62" s="84">
        <f>X62/$G62</f>
        <v>0.71464599290117692</v>
      </c>
      <c r="AB62" s="14" t="s">
        <v>14</v>
      </c>
      <c r="AC62" s="85">
        <v>23.943661971830984</v>
      </c>
      <c r="AD62" s="14">
        <v>132</v>
      </c>
      <c r="AE62" s="14">
        <v>434</v>
      </c>
      <c r="AF62" s="14">
        <v>17</v>
      </c>
    </row>
    <row r="63" spans="1:32" x14ac:dyDescent="0.2">
      <c r="A63" s="14">
        <v>71</v>
      </c>
      <c r="B63" s="14" t="s">
        <v>49</v>
      </c>
      <c r="C63" s="73" t="s">
        <v>160</v>
      </c>
      <c r="D63" s="86">
        <v>0.42524830983019068</v>
      </c>
      <c r="E63" s="15" t="s">
        <v>97</v>
      </c>
      <c r="F63" s="18">
        <v>241530</v>
      </c>
      <c r="G63" s="18">
        <v>9128</v>
      </c>
      <c r="H63" s="18">
        <v>4035</v>
      </c>
      <c r="I63" s="19">
        <v>565</v>
      </c>
      <c r="J63" s="19">
        <v>664</v>
      </c>
      <c r="K63" s="19">
        <v>323</v>
      </c>
      <c r="L63" s="18">
        <v>917</v>
      </c>
      <c r="M63" s="19">
        <v>58</v>
      </c>
      <c r="N63" s="18">
        <v>12</v>
      </c>
      <c r="O63" s="19">
        <v>408</v>
      </c>
      <c r="P63" s="23">
        <f>H63/F63*100000</f>
        <v>1670.5999254750961</v>
      </c>
      <c r="Q63" s="23">
        <f>(I63/F63)*100000</f>
        <v>233.92539229081274</v>
      </c>
      <c r="R63" s="23">
        <f>(J63/$F63)*100000</f>
        <v>274.91408934707908</v>
      </c>
      <c r="S63" s="22">
        <f>K63/I63*100</f>
        <v>57.16814159292035</v>
      </c>
      <c r="T63" s="23">
        <f>L63/(J63+K63)*100</f>
        <v>92.907801418439718</v>
      </c>
      <c r="U63" s="23">
        <f>(M63/$F63)*100000</f>
        <v>24.013580093570155</v>
      </c>
      <c r="V63" s="22">
        <f>(N63/O63)*100</f>
        <v>2.9411764705882351</v>
      </c>
      <c r="W63" s="15">
        <v>1890717438.9100001</v>
      </c>
      <c r="X63" s="15">
        <v>7514</v>
      </c>
      <c r="Y63" s="14">
        <v>4879</v>
      </c>
      <c r="Z63" s="84">
        <f>W63/F63*1000</f>
        <v>7828085.2850991599</v>
      </c>
      <c r="AA63" s="84">
        <f>X63/$G63</f>
        <v>0.82318141980718673</v>
      </c>
      <c r="AB63" s="84">
        <f>Y63/$G63</f>
        <v>0.5345092024539877</v>
      </c>
      <c r="AC63" s="85">
        <v>6.1609195402298855</v>
      </c>
      <c r="AD63" s="14">
        <v>77</v>
      </c>
      <c r="AE63" s="14">
        <v>43</v>
      </c>
      <c r="AF63" s="14">
        <v>10</v>
      </c>
    </row>
    <row r="64" spans="1:32" x14ac:dyDescent="0.2">
      <c r="A64" s="14">
        <v>18</v>
      </c>
      <c r="B64" s="14" t="s">
        <v>67</v>
      </c>
      <c r="C64" s="73" t="s">
        <v>164</v>
      </c>
      <c r="D64" s="86">
        <v>0.46582882439007761</v>
      </c>
      <c r="E64" s="15" t="s">
        <v>97</v>
      </c>
      <c r="F64" s="18">
        <v>334756</v>
      </c>
      <c r="G64" s="18">
        <v>8530</v>
      </c>
      <c r="H64" s="18">
        <v>5367</v>
      </c>
      <c r="I64" s="19">
        <v>668</v>
      </c>
      <c r="J64" s="19">
        <v>973</v>
      </c>
      <c r="K64" s="19">
        <v>461</v>
      </c>
      <c r="L64" s="18">
        <v>954</v>
      </c>
      <c r="M64" s="19">
        <v>80</v>
      </c>
      <c r="N64" s="18">
        <v>42</v>
      </c>
      <c r="O64" s="19">
        <v>601</v>
      </c>
      <c r="P64" s="23">
        <f>H64/F64*100000</f>
        <v>1603.2572978527642</v>
      </c>
      <c r="Q64" s="23">
        <f>(I64/F64)*100000</f>
        <v>199.54832773721756</v>
      </c>
      <c r="R64" s="23">
        <f>(J64/$F64)*100000</f>
        <v>290.65946540166573</v>
      </c>
      <c r="S64" s="22">
        <f>K64/I64*100</f>
        <v>69.011976047904184</v>
      </c>
      <c r="T64" s="23">
        <f>L64/(J64+K64)*100</f>
        <v>66.527196652719667</v>
      </c>
      <c r="U64" s="23">
        <f>(M64/$F64)*100000</f>
        <v>23.898003321822461</v>
      </c>
      <c r="V64" s="22">
        <f>(N64/O64)*100</f>
        <v>6.988352745424292</v>
      </c>
      <c r="W64" s="15">
        <v>1235443126.6600001</v>
      </c>
      <c r="X64" s="15">
        <v>7022</v>
      </c>
      <c r="Y64" s="14">
        <v>10770</v>
      </c>
      <c r="Z64" s="84">
        <f>W64/F64*1000</f>
        <v>3690577.9931054264</v>
      </c>
      <c r="AA64" s="84">
        <f>X64/$G64</f>
        <v>0.82321219226260256</v>
      </c>
      <c r="AB64" s="84">
        <f>Y64/$G64</f>
        <v>1.2626025791324735</v>
      </c>
      <c r="AC64" s="85">
        <v>4.6355498721227617</v>
      </c>
      <c r="AD64" s="14">
        <v>199</v>
      </c>
      <c r="AE64" s="14">
        <v>38</v>
      </c>
      <c r="AF64" s="14">
        <v>10</v>
      </c>
    </row>
    <row r="65" spans="1:32" x14ac:dyDescent="0.2">
      <c r="A65" s="14">
        <v>73</v>
      </c>
      <c r="B65" s="14" t="s">
        <v>71</v>
      </c>
      <c r="C65" s="73" t="s">
        <v>164</v>
      </c>
      <c r="D65" s="86">
        <v>0.53432626091753388</v>
      </c>
      <c r="E65" s="15" t="s">
        <v>97</v>
      </c>
      <c r="F65" s="18">
        <v>220839</v>
      </c>
      <c r="G65" s="18">
        <v>8929</v>
      </c>
      <c r="H65" s="18">
        <v>4520</v>
      </c>
      <c r="I65" s="19">
        <v>495</v>
      </c>
      <c r="J65" s="19">
        <v>622</v>
      </c>
      <c r="K65" s="19">
        <v>389</v>
      </c>
      <c r="L65" s="18">
        <v>717</v>
      </c>
      <c r="M65" s="19">
        <v>47</v>
      </c>
      <c r="N65" s="18">
        <v>26</v>
      </c>
      <c r="O65" s="19">
        <v>436</v>
      </c>
      <c r="P65" s="23">
        <f>H65/F65*100000</f>
        <v>2046.7399327111607</v>
      </c>
      <c r="Q65" s="23">
        <f>(I65/F65)*100000</f>
        <v>224.14519174602313</v>
      </c>
      <c r="R65" s="23">
        <f>(J65/$F65)*100000</f>
        <v>281.65315003237652</v>
      </c>
      <c r="S65" s="22">
        <f>K65/I65*100</f>
        <v>78.585858585858574</v>
      </c>
      <c r="T65" s="23">
        <f>L65/(J65+K65)*100</f>
        <v>70.919881305637972</v>
      </c>
      <c r="U65" s="23">
        <f>(M65/$F65)*100000</f>
        <v>21.282472751642601</v>
      </c>
      <c r="V65" s="22">
        <f>(N65/O65)*100</f>
        <v>5.9633027522935782</v>
      </c>
      <c r="W65" s="15">
        <v>1425261750.1300001</v>
      </c>
      <c r="X65" s="15">
        <v>8104</v>
      </c>
      <c r="Y65" s="14">
        <v>80684</v>
      </c>
      <c r="Z65" s="84">
        <f>W65/F65*1000</f>
        <v>6453849.8640638664</v>
      </c>
      <c r="AA65" s="84">
        <f>X65/$G65</f>
        <v>0.90760443498712062</v>
      </c>
      <c r="AB65" s="84">
        <f>Y65/$G65</f>
        <v>9.0361742636353455</v>
      </c>
      <c r="AC65" s="85">
        <v>9.5699576014536643</v>
      </c>
      <c r="AD65" s="14">
        <v>86</v>
      </c>
      <c r="AE65" s="14">
        <v>9</v>
      </c>
      <c r="AF65" s="14">
        <v>7</v>
      </c>
    </row>
    <row r="66" spans="1:32" x14ac:dyDescent="0.2">
      <c r="A66" s="14">
        <v>27</v>
      </c>
      <c r="B66" s="14" t="s">
        <v>83</v>
      </c>
      <c r="C66" s="73" t="s">
        <v>167</v>
      </c>
      <c r="D66" s="86">
        <v>0.40456720609776126</v>
      </c>
      <c r="E66" s="15" t="s">
        <v>97</v>
      </c>
      <c r="F66" s="18">
        <v>262356</v>
      </c>
      <c r="G66" s="18">
        <v>13018</v>
      </c>
      <c r="H66" s="18">
        <v>7042</v>
      </c>
      <c r="I66" s="19">
        <v>866</v>
      </c>
      <c r="J66" s="19">
        <v>1234</v>
      </c>
      <c r="K66" s="19">
        <v>652</v>
      </c>
      <c r="L66" s="18">
        <v>804</v>
      </c>
      <c r="M66" s="19">
        <v>120</v>
      </c>
      <c r="N66" s="18">
        <v>48</v>
      </c>
      <c r="O66" s="19">
        <v>658</v>
      </c>
      <c r="P66" s="23">
        <f>H66/F66*100000</f>
        <v>2684.1391086920066</v>
      </c>
      <c r="Q66" s="23">
        <f>(I66/F66)*100000</f>
        <v>330.0858375642257</v>
      </c>
      <c r="R66" s="23">
        <f>(J66/$F66)*100000</f>
        <v>470.35326045525926</v>
      </c>
      <c r="S66" s="22">
        <f>K66/I66*100</f>
        <v>75.288683602771371</v>
      </c>
      <c r="T66" s="23">
        <f>L66/(J66+K66)*100</f>
        <v>42.629904559915168</v>
      </c>
      <c r="U66" s="23">
        <f>(M66/$F66)*100000</f>
        <v>45.739377029684853</v>
      </c>
      <c r="V66" s="22">
        <f>(N66/O66)*100</f>
        <v>7.2948328267477196</v>
      </c>
      <c r="W66" s="15">
        <v>3388229954.46</v>
      </c>
      <c r="X66" s="15">
        <v>6269</v>
      </c>
      <c r="Y66" s="14">
        <v>3000</v>
      </c>
      <c r="Z66" s="84">
        <f>W66/F66*1000</f>
        <v>12914627.279193157</v>
      </c>
      <c r="AA66" s="84">
        <f>X66/$G66</f>
        <v>0.48156398832385927</v>
      </c>
      <c r="AB66" s="84">
        <f>Y66/$G66</f>
        <v>0.23045014595175911</v>
      </c>
      <c r="AC66" s="85">
        <v>8.4419109663409326</v>
      </c>
      <c r="AD66" s="14">
        <v>96</v>
      </c>
      <c r="AE66" s="14">
        <v>12</v>
      </c>
      <c r="AF66" s="14">
        <v>23</v>
      </c>
    </row>
    <row r="67" spans="1:32" x14ac:dyDescent="0.2">
      <c r="A67" s="14">
        <v>76</v>
      </c>
      <c r="B67" s="14" t="s">
        <v>50</v>
      </c>
      <c r="C67" s="73" t="s">
        <v>160</v>
      </c>
      <c r="D67" s="86">
        <v>0.47217750017201809</v>
      </c>
      <c r="E67" s="15" t="s">
        <v>97</v>
      </c>
      <c r="F67" s="18">
        <v>231008</v>
      </c>
      <c r="G67" s="18">
        <v>8956</v>
      </c>
      <c r="H67" s="18">
        <v>3740</v>
      </c>
      <c r="I67" s="19">
        <v>472</v>
      </c>
      <c r="J67" s="19">
        <v>512</v>
      </c>
      <c r="K67" s="19">
        <v>304</v>
      </c>
      <c r="L67" s="18">
        <v>605</v>
      </c>
      <c r="M67" s="19">
        <v>36</v>
      </c>
      <c r="N67" s="18">
        <v>18</v>
      </c>
      <c r="O67" s="19">
        <v>491</v>
      </c>
      <c r="P67" s="23">
        <f>H67/F67*100000</f>
        <v>1618.9915500761879</v>
      </c>
      <c r="Q67" s="23">
        <f>(I67/F67)*100000</f>
        <v>204.32192824490926</v>
      </c>
      <c r="R67" s="23">
        <f>(J67/$F67)*100000</f>
        <v>221.63734589278295</v>
      </c>
      <c r="S67" s="22">
        <f>K67/I67*100</f>
        <v>64.406779661016941</v>
      </c>
      <c r="T67" s="23">
        <f>L67/(J67+K67)*100</f>
        <v>74.142156862745097</v>
      </c>
      <c r="U67" s="23">
        <f>(M67/$F67)*100000</f>
        <v>15.5838758830863</v>
      </c>
      <c r="V67" s="22">
        <f>(N67/O67)*100</f>
        <v>3.6659877800407332</v>
      </c>
      <c r="W67" s="15">
        <v>2528152008.1199999</v>
      </c>
      <c r="X67" s="15">
        <v>8685</v>
      </c>
      <c r="Y67" s="14">
        <v>25767</v>
      </c>
      <c r="Z67" s="84">
        <f>W67/F67*1000</f>
        <v>10944001.974477075</v>
      </c>
      <c r="AA67" s="84">
        <f>X67/$G67</f>
        <v>0.96974095578383201</v>
      </c>
      <c r="AB67" s="84">
        <f>Y67/$G67</f>
        <v>2.87706565430996</v>
      </c>
      <c r="AC67" s="85">
        <v>10.824417872876023</v>
      </c>
      <c r="AD67" s="14">
        <v>117</v>
      </c>
      <c r="AE67" s="14">
        <v>22</v>
      </c>
      <c r="AF67" s="14">
        <v>4</v>
      </c>
    </row>
    <row r="68" spans="1:32" x14ac:dyDescent="0.2">
      <c r="A68" s="14">
        <v>22</v>
      </c>
      <c r="B68" s="14" t="s">
        <v>0</v>
      </c>
      <c r="C68" s="73" t="s">
        <v>162</v>
      </c>
      <c r="D68" s="86">
        <v>0.39645309883745866</v>
      </c>
      <c r="E68" s="15" t="s">
        <v>98</v>
      </c>
      <c r="F68" s="18">
        <v>486197</v>
      </c>
      <c r="G68" s="18">
        <v>8881</v>
      </c>
      <c r="H68" s="18">
        <v>9710</v>
      </c>
      <c r="I68" s="19">
        <v>937</v>
      </c>
      <c r="J68" s="19">
        <v>1314</v>
      </c>
      <c r="K68" s="19">
        <v>575</v>
      </c>
      <c r="L68" s="18">
        <v>846</v>
      </c>
      <c r="M68" s="19">
        <v>61</v>
      </c>
      <c r="N68" s="18">
        <v>67</v>
      </c>
      <c r="O68" s="19">
        <v>966</v>
      </c>
      <c r="P68" s="23">
        <f>H68/F68*100000</f>
        <v>1997.1328494416873</v>
      </c>
      <c r="Q68" s="23">
        <f>(I68/$F68)*100000</f>
        <v>192.72023480194244</v>
      </c>
      <c r="R68" s="23">
        <f>(J68/$F68)*100000</f>
        <v>270.2608202025105</v>
      </c>
      <c r="S68" s="22">
        <f>K68/I68*100</f>
        <v>61.366061899679828</v>
      </c>
      <c r="T68" s="23">
        <f>L68/(J68+K68)*100</f>
        <v>44.785600847009</v>
      </c>
      <c r="U68" s="23">
        <f>(M68/$F68)*100000</f>
        <v>12.546354666935418</v>
      </c>
      <c r="V68" s="22">
        <f>(N68/O68)*100</f>
        <v>6.9358178053830226</v>
      </c>
      <c r="W68" s="15">
        <v>5094509424.9799995</v>
      </c>
      <c r="X68" s="15">
        <v>10476</v>
      </c>
      <c r="Y68" s="14" t="s">
        <v>14</v>
      </c>
      <c r="Z68" s="84">
        <f>W68/$F68*1000</f>
        <v>10478282.311449884</v>
      </c>
      <c r="AA68" s="84">
        <f>X68/$G68</f>
        <v>1.1795968922418647</v>
      </c>
      <c r="AB68" s="14" t="s">
        <v>14</v>
      </c>
      <c r="AC68" s="85">
        <v>3.6880183518616549</v>
      </c>
      <c r="AD68" s="14">
        <v>112</v>
      </c>
      <c r="AE68" s="14">
        <v>54</v>
      </c>
      <c r="AF68" s="14">
        <v>14</v>
      </c>
    </row>
    <row r="69" spans="1:32" x14ac:dyDescent="0.2">
      <c r="A69" s="14">
        <v>28</v>
      </c>
      <c r="B69" s="14" t="s">
        <v>1</v>
      </c>
      <c r="C69" s="73" t="s">
        <v>166</v>
      </c>
      <c r="D69" s="86">
        <v>0.27959261824993542</v>
      </c>
      <c r="E69" s="15" t="s">
        <v>98</v>
      </c>
      <c r="F69" s="18">
        <v>177205</v>
      </c>
      <c r="G69" s="18">
        <v>11541</v>
      </c>
      <c r="H69" s="18">
        <v>5498</v>
      </c>
      <c r="I69" s="19">
        <v>749</v>
      </c>
      <c r="J69" s="19">
        <v>977</v>
      </c>
      <c r="K69" s="19">
        <v>488</v>
      </c>
      <c r="L69" s="18">
        <v>345</v>
      </c>
      <c r="M69" s="19">
        <v>53</v>
      </c>
      <c r="N69" s="18">
        <v>20</v>
      </c>
      <c r="O69" s="19">
        <v>539</v>
      </c>
      <c r="P69" s="23">
        <f>H69/F69*100000</f>
        <v>3102.6212578651844</v>
      </c>
      <c r="Q69" s="23">
        <f>(I69/F69)*100000</f>
        <v>422.67430377246694</v>
      </c>
      <c r="R69" s="23">
        <f>(J69/$F69)*100000</f>
        <v>551.33884484072121</v>
      </c>
      <c r="S69" s="22">
        <f>K69/I69*100</f>
        <v>65.153538050734312</v>
      </c>
      <c r="T69" s="23">
        <f>L69/(J69+K69)*100</f>
        <v>23.549488054607508</v>
      </c>
      <c r="U69" s="23">
        <f>(M69/$F69)*100000</f>
        <v>29.90886261674332</v>
      </c>
      <c r="V69" s="22">
        <f>(N69/O69)*100</f>
        <v>3.710575139146568</v>
      </c>
      <c r="W69" s="15">
        <v>3076364339.3299999</v>
      </c>
      <c r="X69" s="15">
        <v>9836</v>
      </c>
      <c r="Y69" s="14">
        <v>155232</v>
      </c>
      <c r="Z69" s="84">
        <f>W69/F69*1000</f>
        <v>17360482.71397534</v>
      </c>
      <c r="AA69" s="84">
        <f>X69/$G69</f>
        <v>0.85226583484966645</v>
      </c>
      <c r="AB69" s="84">
        <f>Y69/$G69</f>
        <v>13.450480894203276</v>
      </c>
      <c r="AC69" s="85">
        <v>13.344690516751845</v>
      </c>
      <c r="AD69" s="14">
        <v>67</v>
      </c>
      <c r="AE69" s="14">
        <v>64</v>
      </c>
      <c r="AF69" s="14">
        <v>26</v>
      </c>
    </row>
    <row r="70" spans="1:32" x14ac:dyDescent="0.2">
      <c r="A70" s="14">
        <v>29</v>
      </c>
      <c r="B70" s="14" t="s">
        <v>2</v>
      </c>
      <c r="C70" s="73" t="s">
        <v>167</v>
      </c>
      <c r="D70" s="86">
        <v>0.32780218176285403</v>
      </c>
      <c r="E70" s="15" t="s">
        <v>98</v>
      </c>
      <c r="F70" s="18">
        <v>227923</v>
      </c>
      <c r="G70" s="18">
        <v>12217</v>
      </c>
      <c r="H70" s="18">
        <v>4448</v>
      </c>
      <c r="I70" s="19">
        <v>619</v>
      </c>
      <c r="J70" s="19">
        <v>1065</v>
      </c>
      <c r="K70" s="19">
        <v>404</v>
      </c>
      <c r="L70" s="18">
        <v>469</v>
      </c>
      <c r="M70" s="19">
        <v>45</v>
      </c>
      <c r="N70" s="18">
        <v>43</v>
      </c>
      <c r="O70" s="19">
        <v>796</v>
      </c>
      <c r="P70" s="23">
        <f>H70/F70*100000</f>
        <v>1951.5362644401839</v>
      </c>
      <c r="Q70" s="23">
        <f>(I70/F70)*100000</f>
        <v>271.58294687240868</v>
      </c>
      <c r="R70" s="23">
        <f>(J70/$F70)*100000</f>
        <v>467.26306691294866</v>
      </c>
      <c r="S70" s="22">
        <f>K70/I70*100</f>
        <v>65.266558966074314</v>
      </c>
      <c r="T70" s="23">
        <f>L70/(J70+K70)*100</f>
        <v>31.926480599046968</v>
      </c>
      <c r="U70" s="23">
        <f>(M70/$F70)*100000</f>
        <v>19.743509869561212</v>
      </c>
      <c r="V70" s="22">
        <f>(N70/O70)*100</f>
        <v>5.4020100502512562</v>
      </c>
      <c r="W70" s="15">
        <v>2650422768.9499998</v>
      </c>
      <c r="X70" s="15">
        <v>11118</v>
      </c>
      <c r="Y70" s="14">
        <v>21731</v>
      </c>
      <c r="Z70" s="84">
        <f>W70/F70*1000</f>
        <v>11628588.466060907</v>
      </c>
      <c r="AA70" s="84">
        <f>X70/$G70</f>
        <v>0.91004338217238279</v>
      </c>
      <c r="AB70" s="84">
        <f>Y70/$G70</f>
        <v>1.7787509208479988</v>
      </c>
      <c r="AC70" s="85">
        <v>11.572392319667877</v>
      </c>
      <c r="AD70" s="14">
        <v>164</v>
      </c>
      <c r="AE70" s="14">
        <v>15</v>
      </c>
      <c r="AF70" s="14">
        <v>16</v>
      </c>
    </row>
    <row r="71" spans="1:32" x14ac:dyDescent="0.2">
      <c r="A71" s="14">
        <v>35</v>
      </c>
      <c r="B71" s="14" t="s">
        <v>8</v>
      </c>
      <c r="C71" s="73" t="s">
        <v>161</v>
      </c>
      <c r="D71" s="86">
        <v>0.39412736430863771</v>
      </c>
      <c r="E71" s="15" t="s">
        <v>98</v>
      </c>
      <c r="F71" s="18">
        <v>242489</v>
      </c>
      <c r="G71" s="18">
        <v>10249</v>
      </c>
      <c r="H71" s="18">
        <v>4505</v>
      </c>
      <c r="I71" s="19">
        <v>572</v>
      </c>
      <c r="J71" s="19">
        <v>772</v>
      </c>
      <c r="K71" s="19">
        <v>376</v>
      </c>
      <c r="L71" s="18">
        <v>479</v>
      </c>
      <c r="M71" s="19">
        <v>56</v>
      </c>
      <c r="N71" s="18">
        <v>37</v>
      </c>
      <c r="O71" s="19">
        <v>732</v>
      </c>
      <c r="P71" s="23">
        <f>H71/F71*100000</f>
        <v>1857.8162308393373</v>
      </c>
      <c r="Q71" s="23">
        <f>(I71/F71)*100000</f>
        <v>235.88698868814666</v>
      </c>
      <c r="R71" s="23">
        <f>(J71/$F71)*100000</f>
        <v>318.36495676092522</v>
      </c>
      <c r="S71" s="22">
        <f>K71/I71*100</f>
        <v>65.734265734265733</v>
      </c>
      <c r="T71" s="23">
        <f>L71/(J71+K71)*100</f>
        <v>41.724738675958193</v>
      </c>
      <c r="U71" s="23">
        <f>(M71/$F71)*100000</f>
        <v>23.093831060377997</v>
      </c>
      <c r="V71" s="22">
        <f>(N71/O71)*100</f>
        <v>5.0546448087431699</v>
      </c>
      <c r="W71" s="15">
        <v>1136946615.8599999</v>
      </c>
      <c r="X71" s="15">
        <v>8273</v>
      </c>
      <c r="Y71" s="14">
        <v>7999</v>
      </c>
      <c r="Z71" s="84">
        <f>W71/F71*1000</f>
        <v>4688652.3341677347</v>
      </c>
      <c r="AA71" s="84">
        <f>X71/$G71</f>
        <v>0.80720070250756171</v>
      </c>
      <c r="AB71" s="84">
        <f>Y71/$G71</f>
        <v>0.78046638696458193</v>
      </c>
      <c r="AC71" s="85">
        <v>5.0581689428426913</v>
      </c>
      <c r="AD71" s="14">
        <v>77</v>
      </c>
      <c r="AE71" s="14">
        <v>35</v>
      </c>
      <c r="AF71" s="14">
        <v>10</v>
      </c>
    </row>
    <row r="72" spans="1:32" x14ac:dyDescent="0.2">
      <c r="A72" s="14">
        <v>75</v>
      </c>
      <c r="B72" s="14" t="s">
        <v>15</v>
      </c>
      <c r="C72" s="73" t="s">
        <v>166</v>
      </c>
      <c r="D72" s="86">
        <v>0.258381708941326</v>
      </c>
      <c r="E72" s="15" t="s">
        <v>98</v>
      </c>
      <c r="F72" s="18">
        <v>267851</v>
      </c>
      <c r="G72" s="18">
        <v>10492</v>
      </c>
      <c r="H72" s="18">
        <v>7368</v>
      </c>
      <c r="I72" s="19">
        <v>1115</v>
      </c>
      <c r="J72" s="19">
        <v>1944</v>
      </c>
      <c r="K72" s="19">
        <v>735</v>
      </c>
      <c r="L72" s="18">
        <v>755</v>
      </c>
      <c r="M72" s="19">
        <v>89</v>
      </c>
      <c r="N72" s="18">
        <v>62</v>
      </c>
      <c r="O72" s="19">
        <v>714</v>
      </c>
      <c r="P72" s="23">
        <f>H72/F72*100000</f>
        <v>2750.7830846254074</v>
      </c>
      <c r="Q72" s="23">
        <f>(I72/F72)*100000</f>
        <v>416.27621326782429</v>
      </c>
      <c r="R72" s="23">
        <f>(J72/$F72)*100000</f>
        <v>725.77664447771338</v>
      </c>
      <c r="S72" s="22">
        <f>K72/I72*100</f>
        <v>65.919282511210767</v>
      </c>
      <c r="T72" s="23">
        <f>L72/(J72+K72)*100</f>
        <v>28.182157521463232</v>
      </c>
      <c r="U72" s="23">
        <f>(M72/$F72)*100000</f>
        <v>33.227428682364447</v>
      </c>
      <c r="V72" s="22">
        <f>(N72/O72)*100</f>
        <v>8.6834733893557416</v>
      </c>
      <c r="W72" s="15">
        <v>749342085.00999999</v>
      </c>
      <c r="X72" s="15">
        <v>5797</v>
      </c>
      <c r="Y72" s="14" t="s">
        <v>14</v>
      </c>
      <c r="Z72" s="84">
        <f>W72/F72*1000</f>
        <v>2797607.9425128149</v>
      </c>
      <c r="AA72" s="84">
        <f>X72/$G72</f>
        <v>0.55251620282119707</v>
      </c>
      <c r="AB72" s="14" t="s">
        <v>14</v>
      </c>
      <c r="AC72" s="85">
        <v>0.27236238532110091</v>
      </c>
      <c r="AD72" s="14">
        <v>138</v>
      </c>
      <c r="AE72" s="14">
        <v>30</v>
      </c>
      <c r="AF72" s="14">
        <v>19</v>
      </c>
    </row>
    <row r="73" spans="1:32" x14ac:dyDescent="0.2">
      <c r="A73" s="14">
        <v>41</v>
      </c>
      <c r="B73" s="14" t="s">
        <v>21</v>
      </c>
      <c r="C73" s="73" t="s">
        <v>167</v>
      </c>
      <c r="D73" s="86">
        <v>0.26400520562589047</v>
      </c>
      <c r="E73" s="15" t="s">
        <v>98</v>
      </c>
      <c r="F73" s="18">
        <v>64070</v>
      </c>
      <c r="G73" s="18">
        <v>19194</v>
      </c>
      <c r="H73" s="18">
        <v>1468</v>
      </c>
      <c r="I73" s="19">
        <v>202</v>
      </c>
      <c r="J73" s="19">
        <v>373</v>
      </c>
      <c r="K73" s="19">
        <v>133</v>
      </c>
      <c r="L73" s="18">
        <v>86</v>
      </c>
      <c r="M73" s="19">
        <v>16</v>
      </c>
      <c r="N73" s="18">
        <v>10</v>
      </c>
      <c r="O73" s="19">
        <v>174</v>
      </c>
      <c r="P73" s="23">
        <f>H73/F73*100000</f>
        <v>2291.243951927579</v>
      </c>
      <c r="Q73" s="23">
        <f>(I73/F73)*100000</f>
        <v>315.28016232245977</v>
      </c>
      <c r="R73" s="23">
        <f>(J73/$F73)*100000</f>
        <v>582.17574527860154</v>
      </c>
      <c r="S73" s="22">
        <f>K73/I73*100</f>
        <v>65.841584158415841</v>
      </c>
      <c r="T73" s="23">
        <f>L73/(J73+K73)*100</f>
        <v>16.996047430830039</v>
      </c>
      <c r="U73" s="23">
        <f>(M73/$F73)*100000</f>
        <v>24.97268612455127</v>
      </c>
      <c r="V73" s="22">
        <f>(N73/O73)*100</f>
        <v>5.7471264367816088</v>
      </c>
      <c r="W73" s="15">
        <v>959731916.37</v>
      </c>
      <c r="X73" s="15">
        <v>13308</v>
      </c>
      <c r="Y73" s="14">
        <v>50000</v>
      </c>
      <c r="Z73" s="84">
        <f>W73/F73*1000</f>
        <v>14979427.444513813</v>
      </c>
      <c r="AA73" s="84">
        <f>X73/$G73</f>
        <v>0.69334166927164742</v>
      </c>
      <c r="AB73" s="84">
        <f>Y73/$G73</f>
        <v>2.6049807231426487</v>
      </c>
      <c r="AC73" s="85">
        <v>40.811965811965813</v>
      </c>
      <c r="AD73" s="14">
        <v>41</v>
      </c>
      <c r="AE73" s="14">
        <v>5</v>
      </c>
      <c r="AF73" s="14">
        <v>6</v>
      </c>
    </row>
    <row r="74" spans="1:32" x14ac:dyDescent="0.2">
      <c r="A74" s="14">
        <v>42</v>
      </c>
      <c r="B74" s="14" t="s">
        <v>23</v>
      </c>
      <c r="C74" s="73" t="s">
        <v>166</v>
      </c>
      <c r="D74" s="86">
        <v>0.38504584282372645</v>
      </c>
      <c r="E74" s="15" t="s">
        <v>98</v>
      </c>
      <c r="F74" s="18">
        <v>573897</v>
      </c>
      <c r="G74" s="18">
        <v>8940</v>
      </c>
      <c r="H74" s="18">
        <v>16634</v>
      </c>
      <c r="I74" s="19">
        <v>1889</v>
      </c>
      <c r="J74" s="19">
        <v>2457</v>
      </c>
      <c r="K74" s="19">
        <v>1301</v>
      </c>
      <c r="L74" s="18">
        <v>1690</v>
      </c>
      <c r="M74" s="19">
        <v>351</v>
      </c>
      <c r="N74" s="18">
        <v>117</v>
      </c>
      <c r="O74" s="19">
        <v>822</v>
      </c>
      <c r="P74" s="23">
        <f>H74/F74*100000</f>
        <v>2898.4295091279446</v>
      </c>
      <c r="Q74" s="23">
        <f>(I74/F74)*100000</f>
        <v>329.15314072037313</v>
      </c>
      <c r="R74" s="23">
        <f>(J74/$F74)*100000</f>
        <v>428.12560442030542</v>
      </c>
      <c r="S74" s="22">
        <f>K74/I74*100</f>
        <v>68.872419269454738</v>
      </c>
      <c r="T74" s="23">
        <f>L74/(J74+K74)*100</f>
        <v>44.970729111229382</v>
      </c>
      <c r="U74" s="23">
        <f>(M74/$F74)*100000</f>
        <v>61.160800631472199</v>
      </c>
      <c r="V74" s="22">
        <f>(N74/O74)*100</f>
        <v>14.233576642335766</v>
      </c>
      <c r="W74" s="15">
        <v>6181269931.8500004</v>
      </c>
      <c r="X74" s="15">
        <v>7491</v>
      </c>
      <c r="Y74" s="14">
        <v>21920</v>
      </c>
      <c r="Z74" s="84">
        <f>W74/F74*1000</f>
        <v>10770695.668125117</v>
      </c>
      <c r="AA74" s="84">
        <f>X74/$G74</f>
        <v>0.8379194630872483</v>
      </c>
      <c r="AB74" s="84">
        <f>Y74/$G74</f>
        <v>2.4519015659955259</v>
      </c>
      <c r="AC74" s="85">
        <v>7.8087587858191085</v>
      </c>
      <c r="AD74" s="14">
        <v>251</v>
      </c>
      <c r="AE74" s="14">
        <v>62</v>
      </c>
      <c r="AF74" s="14">
        <v>34</v>
      </c>
    </row>
    <row r="75" spans="1:32" x14ac:dyDescent="0.2">
      <c r="A75" s="14">
        <v>43</v>
      </c>
      <c r="B75" s="14" t="s">
        <v>24</v>
      </c>
      <c r="C75" s="73" t="s">
        <v>164</v>
      </c>
      <c r="D75" s="86">
        <v>0.31962513811854454</v>
      </c>
      <c r="E75" s="15" t="s">
        <v>98</v>
      </c>
      <c r="F75" s="18">
        <v>248182</v>
      </c>
      <c r="G75" s="18">
        <v>9276</v>
      </c>
      <c r="H75" s="18">
        <v>4361</v>
      </c>
      <c r="I75" s="19">
        <v>620</v>
      </c>
      <c r="J75" s="19">
        <v>1002</v>
      </c>
      <c r="K75" s="19">
        <v>382</v>
      </c>
      <c r="L75" s="18">
        <v>432</v>
      </c>
      <c r="M75" s="19">
        <v>82</v>
      </c>
      <c r="N75" s="18">
        <v>36</v>
      </c>
      <c r="O75" s="19">
        <v>557</v>
      </c>
      <c r="P75" s="23">
        <f>H75/F75*100000</f>
        <v>1757.1781998694507</v>
      </c>
      <c r="Q75" s="23">
        <f>(I75/F75)*100000</f>
        <v>249.81666680097669</v>
      </c>
      <c r="R75" s="23">
        <f>(J75/$F75)*100000</f>
        <v>403.73596795899778</v>
      </c>
      <c r="S75" s="22">
        <f>K75/I75*100</f>
        <v>61.612903225806448</v>
      </c>
      <c r="T75" s="23">
        <f>L75/(J75+K75)*100</f>
        <v>31.213872832369944</v>
      </c>
      <c r="U75" s="23">
        <f>(M75/$F75)*100000</f>
        <v>33.04026883496789</v>
      </c>
      <c r="V75" s="22">
        <f>(N75/O75)*100</f>
        <v>6.4631956912028716</v>
      </c>
      <c r="W75" s="15">
        <v>2806837772.1199999</v>
      </c>
      <c r="X75" s="15">
        <v>6997</v>
      </c>
      <c r="Y75" s="14">
        <v>39125</v>
      </c>
      <c r="Z75" s="84">
        <f>W75/F75*1000</f>
        <v>11309594.459388675</v>
      </c>
      <c r="AA75" s="84">
        <f>X75/$G75</f>
        <v>0.75431220353600692</v>
      </c>
      <c r="AB75" s="84">
        <f>Y75/$G75</f>
        <v>4.2178740836567483</v>
      </c>
      <c r="AC75" s="85">
        <v>25.248419150858176</v>
      </c>
      <c r="AD75" s="14">
        <v>145</v>
      </c>
      <c r="AE75" s="14">
        <v>14</v>
      </c>
      <c r="AF75" s="14">
        <v>113</v>
      </c>
    </row>
    <row r="76" spans="1:32" x14ac:dyDescent="0.2">
      <c r="A76" s="14">
        <v>24</v>
      </c>
      <c r="B76" s="14" t="s">
        <v>27</v>
      </c>
      <c r="C76" s="73" t="s">
        <v>166</v>
      </c>
      <c r="D76" s="86">
        <v>0.32339214397855887</v>
      </c>
      <c r="E76" s="15" t="s">
        <v>98</v>
      </c>
      <c r="F76" s="18">
        <v>602844</v>
      </c>
      <c r="G76" s="18">
        <v>10992</v>
      </c>
      <c r="H76" s="18">
        <v>15270</v>
      </c>
      <c r="I76" s="19">
        <v>2283</v>
      </c>
      <c r="J76" s="19">
        <v>2656</v>
      </c>
      <c r="K76" s="19">
        <v>1313</v>
      </c>
      <c r="L76" s="18">
        <v>2141</v>
      </c>
      <c r="M76" s="19">
        <v>152</v>
      </c>
      <c r="N76" s="18">
        <v>80</v>
      </c>
      <c r="O76" s="19">
        <v>1641</v>
      </c>
      <c r="P76" s="23">
        <f>H76/F76*100000</f>
        <v>2532.9936102872384</v>
      </c>
      <c r="Q76" s="23">
        <f>(I76/F76)*100000</f>
        <v>378.70493859107825</v>
      </c>
      <c r="R76" s="23">
        <f>(J76/$F76)*100000</f>
        <v>440.57832540425051</v>
      </c>
      <c r="S76" s="22">
        <f>K76/I76*100</f>
        <v>57.512045554095494</v>
      </c>
      <c r="T76" s="23">
        <f>L76/(J76+K76)*100</f>
        <v>53.943058704963462</v>
      </c>
      <c r="U76" s="23">
        <f>(M76/$F76)*100000</f>
        <v>25.213819827351685</v>
      </c>
      <c r="V76" s="22">
        <f>(N76/O76)*100</f>
        <v>4.8750761730652039</v>
      </c>
      <c r="W76" s="15">
        <v>3085088965.1700001</v>
      </c>
      <c r="X76" s="15">
        <v>11792</v>
      </c>
      <c r="Y76" s="14" t="s">
        <v>14</v>
      </c>
      <c r="Z76" s="84">
        <f>W76/F76*1000</f>
        <v>5117557.7183649503</v>
      </c>
      <c r="AA76" s="84">
        <f>X76/$G76</f>
        <v>1.0727802037845706</v>
      </c>
      <c r="AB76" s="14" t="s">
        <v>14</v>
      </c>
      <c r="AC76" s="85">
        <v>9.1298389859540929</v>
      </c>
      <c r="AD76" s="14">
        <v>226</v>
      </c>
      <c r="AE76" s="14">
        <v>171</v>
      </c>
      <c r="AF76" s="14">
        <v>0</v>
      </c>
    </row>
    <row r="77" spans="1:32" x14ac:dyDescent="0.2">
      <c r="A77" s="14">
        <v>45</v>
      </c>
      <c r="B77" s="14" t="s">
        <v>28</v>
      </c>
      <c r="C77" s="73" t="s">
        <v>165</v>
      </c>
      <c r="D77" s="86">
        <v>0.31589408403687536</v>
      </c>
      <c r="E77" s="15" t="s">
        <v>98</v>
      </c>
      <c r="F77" s="18">
        <v>179264</v>
      </c>
      <c r="G77" s="18">
        <v>9258</v>
      </c>
      <c r="H77" s="18">
        <v>5331</v>
      </c>
      <c r="I77" s="19">
        <v>935</v>
      </c>
      <c r="J77" s="19">
        <v>570</v>
      </c>
      <c r="K77" s="19">
        <v>566</v>
      </c>
      <c r="L77" s="18">
        <v>318</v>
      </c>
      <c r="M77" s="19">
        <v>160</v>
      </c>
      <c r="N77" s="18">
        <v>16</v>
      </c>
      <c r="O77" s="19">
        <v>553</v>
      </c>
      <c r="P77" s="23">
        <f>H77/F77*100000</f>
        <v>2973.8263120314173</v>
      </c>
      <c r="Q77" s="23">
        <f>(I77/F77)*100000</f>
        <v>521.57711531595862</v>
      </c>
      <c r="R77" s="23">
        <f>(J77/$F77)*100000</f>
        <v>317.9667975722956</v>
      </c>
      <c r="S77" s="22">
        <f>K77/I77*100</f>
        <v>60.534759358288767</v>
      </c>
      <c r="T77" s="23">
        <f>L77/(J77+K77)*100</f>
        <v>27.992957746478876</v>
      </c>
      <c r="U77" s="23">
        <f>(M77/$F77)*100000</f>
        <v>89.253837915030346</v>
      </c>
      <c r="V77" s="22">
        <f>(N77/O77)*100</f>
        <v>2.8933092224231465</v>
      </c>
      <c r="W77" s="15">
        <v>1871349250.24</v>
      </c>
      <c r="X77" s="15">
        <v>7801</v>
      </c>
      <c r="Y77" s="14">
        <v>2000</v>
      </c>
      <c r="Z77" s="84">
        <f>W77/F77*1000</f>
        <v>10439068.916458407</v>
      </c>
      <c r="AA77" s="84">
        <f>X77/$G77</f>
        <v>0.84262259667314754</v>
      </c>
      <c r="AB77" s="84">
        <f>Y77/$G77</f>
        <v>0.21602937999567942</v>
      </c>
      <c r="AC77" s="85">
        <v>5.9486096444913761</v>
      </c>
      <c r="AD77" s="14">
        <v>113</v>
      </c>
      <c r="AE77" s="14">
        <v>18</v>
      </c>
      <c r="AF77" s="14">
        <v>3</v>
      </c>
    </row>
    <row r="78" spans="1:32" x14ac:dyDescent="0.2">
      <c r="A78" s="14">
        <v>83</v>
      </c>
      <c r="B78" s="14" t="s">
        <v>35</v>
      </c>
      <c r="C78" s="73" t="s">
        <v>161</v>
      </c>
      <c r="D78" s="86">
        <v>0.36913089388520681</v>
      </c>
      <c r="E78" s="15" t="s">
        <v>98</v>
      </c>
      <c r="F78" s="18">
        <v>11781</v>
      </c>
      <c r="G78" s="18">
        <v>19458</v>
      </c>
      <c r="H78" s="18">
        <v>315</v>
      </c>
      <c r="I78" s="19">
        <v>37</v>
      </c>
      <c r="J78" s="19">
        <v>69</v>
      </c>
      <c r="K78" s="19">
        <v>28</v>
      </c>
      <c r="L78" s="18">
        <v>42</v>
      </c>
      <c r="M78" s="19">
        <v>9</v>
      </c>
      <c r="N78" s="18">
        <v>3</v>
      </c>
      <c r="O78" s="19">
        <v>13</v>
      </c>
      <c r="P78" s="23">
        <f>H78/F78*100000</f>
        <v>2673.79679144385</v>
      </c>
      <c r="Q78" s="23">
        <f>(I78/F78)*100000</f>
        <v>314.06501994737289</v>
      </c>
      <c r="R78" s="23">
        <f>(J78/$F78)*100000</f>
        <v>585.68882098293864</v>
      </c>
      <c r="S78" s="22">
        <f>K78/I78*100</f>
        <v>75.675675675675677</v>
      </c>
      <c r="T78" s="23">
        <f>L78/(J78+K78)*100</f>
        <v>43.298969072164951</v>
      </c>
      <c r="U78" s="23">
        <f>(M78/$F78)*100000</f>
        <v>76.39419404125286</v>
      </c>
      <c r="V78" s="24">
        <f>(N78/O78)*100</f>
        <v>23.076923076923077</v>
      </c>
      <c r="W78" s="15">
        <v>509741569.91000003</v>
      </c>
      <c r="X78" s="15">
        <v>11991</v>
      </c>
      <c r="Y78" s="14">
        <v>164583</v>
      </c>
      <c r="Z78" s="84">
        <f>W78/F78*1000</f>
        <v>43268107.113997117</v>
      </c>
      <c r="AA78" s="84">
        <f>X78/$G78</f>
        <v>0.61625038544557509</v>
      </c>
      <c r="AB78" s="84">
        <f>Y78/$G78</f>
        <v>8.4583718778908423</v>
      </c>
      <c r="AC78" s="85">
        <v>5.025125628140704</v>
      </c>
      <c r="AD78" s="14">
        <v>6</v>
      </c>
      <c r="AE78" s="14">
        <v>2</v>
      </c>
      <c r="AF78" s="14">
        <v>1</v>
      </c>
    </row>
    <row r="79" spans="1:32" x14ac:dyDescent="0.2">
      <c r="A79" s="14">
        <v>57</v>
      </c>
      <c r="B79" s="14" t="s">
        <v>41</v>
      </c>
      <c r="C79" s="73" t="s">
        <v>160</v>
      </c>
      <c r="D79" s="86">
        <v>0.38969654381828212</v>
      </c>
      <c r="E79" s="15" t="s">
        <v>98</v>
      </c>
      <c r="F79" s="18">
        <v>134925</v>
      </c>
      <c r="G79" s="18">
        <v>8860</v>
      </c>
      <c r="H79" s="18">
        <v>2208</v>
      </c>
      <c r="I79" s="19">
        <v>230</v>
      </c>
      <c r="J79" s="19">
        <v>593</v>
      </c>
      <c r="K79" s="19">
        <v>161</v>
      </c>
      <c r="L79" s="18">
        <v>308</v>
      </c>
      <c r="M79" s="19">
        <v>10</v>
      </c>
      <c r="N79" s="18">
        <v>13</v>
      </c>
      <c r="O79" s="19">
        <v>198</v>
      </c>
      <c r="P79" s="23">
        <f>H79/F79*100000</f>
        <v>1636.4647026125626</v>
      </c>
      <c r="Q79" s="23">
        <f>(I79/F79)*100000</f>
        <v>170.46507318880859</v>
      </c>
      <c r="R79" s="23">
        <f>(J79/$F79)*100000</f>
        <v>439.50342783027611</v>
      </c>
      <c r="S79" s="22">
        <f>K79/I79*100</f>
        <v>70</v>
      </c>
      <c r="T79" s="23">
        <f>L79/(J79+K79)*100</f>
        <v>40.848806366047747</v>
      </c>
      <c r="U79" s="23">
        <f>(M79/$F79)*100000</f>
        <v>7.4115249212525471</v>
      </c>
      <c r="V79" s="22">
        <f>(N79/O79)*100</f>
        <v>6.5656565656565666</v>
      </c>
      <c r="W79" s="15">
        <v>965637256.90999997</v>
      </c>
      <c r="X79" s="15">
        <v>8091</v>
      </c>
      <c r="Y79" s="14">
        <v>50000</v>
      </c>
      <c r="Z79" s="84">
        <f>W79/F79*1000</f>
        <v>7156844.5944784135</v>
      </c>
      <c r="AA79" s="84">
        <f>X79/$G79</f>
        <v>0.91320541760722351</v>
      </c>
      <c r="AB79" s="84">
        <f>Y79/$G79</f>
        <v>5.6433408577878108</v>
      </c>
      <c r="AC79" s="85">
        <v>16.679477325134513</v>
      </c>
      <c r="AD79" s="14">
        <v>104</v>
      </c>
      <c r="AE79" s="14">
        <v>37</v>
      </c>
      <c r="AF79" s="14">
        <v>14</v>
      </c>
    </row>
    <row r="80" spans="1:32" x14ac:dyDescent="0.2">
      <c r="A80" s="14">
        <v>25</v>
      </c>
      <c r="B80" s="14" t="s">
        <v>44</v>
      </c>
      <c r="C80" s="73" t="s">
        <v>167</v>
      </c>
      <c r="D80" s="86">
        <v>0.25339923288509653</v>
      </c>
      <c r="E80" s="15" t="s">
        <v>98</v>
      </c>
      <c r="F80" s="18">
        <v>364082</v>
      </c>
      <c r="G80" s="18">
        <v>12616</v>
      </c>
      <c r="H80" s="18">
        <v>9475</v>
      </c>
      <c r="I80" s="19">
        <v>1232</v>
      </c>
      <c r="J80" s="19">
        <v>2592</v>
      </c>
      <c r="K80" s="19">
        <v>764</v>
      </c>
      <c r="L80" s="18">
        <v>1188</v>
      </c>
      <c r="M80" s="19">
        <v>84</v>
      </c>
      <c r="N80" s="18">
        <v>64</v>
      </c>
      <c r="O80" s="19">
        <v>875</v>
      </c>
      <c r="P80" s="23">
        <f>H80/F80*100000</f>
        <v>2602.4357150312294</v>
      </c>
      <c r="Q80" s="23">
        <f>(I80/F80)*100000</f>
        <v>338.38530880406063</v>
      </c>
      <c r="R80" s="23">
        <f>(J80/$F80)*100000</f>
        <v>711.92753280854322</v>
      </c>
      <c r="S80" s="22">
        <f>K80/I80*100</f>
        <v>62.012987012987011</v>
      </c>
      <c r="T80" s="23">
        <f>L80/(J80+K80)*100</f>
        <v>35.399284862932063</v>
      </c>
      <c r="U80" s="23">
        <f>(M80/$F80)*100000</f>
        <v>23.071725600276864</v>
      </c>
      <c r="V80" s="22">
        <f>(N80/O80)*100</f>
        <v>7.3142857142857149</v>
      </c>
      <c r="W80" s="15">
        <v>3746801025.9400001</v>
      </c>
      <c r="X80" s="15">
        <v>8227</v>
      </c>
      <c r="Y80" s="14">
        <v>1014</v>
      </c>
      <c r="Z80" s="84">
        <f>W80/F80*1000</f>
        <v>10291091.089205179</v>
      </c>
      <c r="AA80" s="84">
        <f>X80/$G80</f>
        <v>0.65210843373493976</v>
      </c>
      <c r="AB80" s="84">
        <f>Y80/$G80</f>
        <v>8.0374128091312613E-2</v>
      </c>
      <c r="AC80" s="85">
        <v>7.476790450928382</v>
      </c>
      <c r="AD80" s="14">
        <v>111</v>
      </c>
      <c r="AE80" s="14">
        <v>20</v>
      </c>
      <c r="AF80" s="14">
        <v>20</v>
      </c>
    </row>
    <row r="81" spans="1:32" x14ac:dyDescent="0.2">
      <c r="A81" s="14">
        <v>60</v>
      </c>
      <c r="B81" s="14" t="s">
        <v>53</v>
      </c>
      <c r="C81" s="73" t="s">
        <v>161</v>
      </c>
      <c r="D81" s="86">
        <v>0.38970416897142673</v>
      </c>
      <c r="E81" s="15" t="s">
        <v>98</v>
      </c>
      <c r="F81" s="18">
        <v>114285</v>
      </c>
      <c r="G81" s="18">
        <v>10517</v>
      </c>
      <c r="H81" s="18">
        <v>2415</v>
      </c>
      <c r="I81" s="19">
        <v>291</v>
      </c>
      <c r="J81" s="19">
        <v>350</v>
      </c>
      <c r="K81" s="19">
        <v>181</v>
      </c>
      <c r="L81" s="18">
        <v>271</v>
      </c>
      <c r="M81" s="19">
        <v>25</v>
      </c>
      <c r="N81" s="18">
        <v>8</v>
      </c>
      <c r="O81" s="19">
        <v>232</v>
      </c>
      <c r="P81" s="23">
        <f>H81/F81*100000</f>
        <v>2113.1382071137941</v>
      </c>
      <c r="Q81" s="23">
        <f>(I81/F81)*100000</f>
        <v>254.62659141619633</v>
      </c>
      <c r="R81" s="23">
        <f>(J81/$F81)*100000</f>
        <v>306.25191407446295</v>
      </c>
      <c r="S81" s="22">
        <f>K81/I81*100</f>
        <v>62.199312714776632</v>
      </c>
      <c r="T81" s="23">
        <f>L81/(J81+K81)*100</f>
        <v>51.035781544256118</v>
      </c>
      <c r="U81" s="23">
        <f>(M81/$F81)*100000</f>
        <v>21.875136719604498</v>
      </c>
      <c r="V81" s="22">
        <f>(N81/O81)*100</f>
        <v>3.4482758620689653</v>
      </c>
      <c r="W81" s="15">
        <v>1009412670.03</v>
      </c>
      <c r="X81" s="15">
        <v>10014</v>
      </c>
      <c r="Y81" s="14" t="s">
        <v>14</v>
      </c>
      <c r="Z81" s="84">
        <f>W81/F81*1000</f>
        <v>8832416.0653629079</v>
      </c>
      <c r="AA81" s="84">
        <f>X81/$G81</f>
        <v>0.95217267281544171</v>
      </c>
      <c r="AB81" s="14" t="s">
        <v>14</v>
      </c>
      <c r="AC81" s="85">
        <v>7.6417004048582999</v>
      </c>
      <c r="AD81" s="14">
        <v>71</v>
      </c>
      <c r="AE81" s="14">
        <v>0</v>
      </c>
      <c r="AF81" s="14">
        <v>13</v>
      </c>
    </row>
    <row r="82" spans="1:32" x14ac:dyDescent="0.2">
      <c r="A82" s="14">
        <v>11</v>
      </c>
      <c r="B82" s="14" t="s">
        <v>52</v>
      </c>
      <c r="C82" s="73" t="s">
        <v>161</v>
      </c>
      <c r="D82" s="86">
        <v>0.2822489160718038</v>
      </c>
      <c r="E82" s="15" t="s">
        <v>98</v>
      </c>
      <c r="F82" s="18">
        <v>187098</v>
      </c>
      <c r="G82" s="18">
        <v>12113</v>
      </c>
      <c r="H82" s="18">
        <v>3787</v>
      </c>
      <c r="I82" s="19">
        <v>544</v>
      </c>
      <c r="J82" s="19">
        <v>1011</v>
      </c>
      <c r="K82" s="19">
        <v>359</v>
      </c>
      <c r="L82" s="18">
        <v>279</v>
      </c>
      <c r="M82" s="19">
        <v>74</v>
      </c>
      <c r="N82" s="18">
        <v>52</v>
      </c>
      <c r="O82" s="19">
        <v>747</v>
      </c>
      <c r="P82" s="23">
        <f>H82/F82*100000</f>
        <v>2024.0729457289765</v>
      </c>
      <c r="Q82" s="23">
        <f>(I82/F82)*100000</f>
        <v>290.75671573186247</v>
      </c>
      <c r="R82" s="23">
        <f>(J82/$F82)*100000</f>
        <v>540.35852868550171</v>
      </c>
      <c r="S82" s="22">
        <f>K82/I82*100</f>
        <v>65.992647058823522</v>
      </c>
      <c r="T82" s="23">
        <f>L82/(J82+K82)*100</f>
        <v>20.364963503649637</v>
      </c>
      <c r="U82" s="23">
        <f>(M82/$F82)*100000</f>
        <v>39.551465007643053</v>
      </c>
      <c r="V82" s="22">
        <f>(N82/O82)*100</f>
        <v>6.9611780455153953</v>
      </c>
      <c r="W82" s="15">
        <v>2002110616.3900001</v>
      </c>
      <c r="X82" s="15">
        <v>11067</v>
      </c>
      <c r="Y82" s="14">
        <v>87885</v>
      </c>
      <c r="Z82" s="84">
        <f>W82/F82*1000</f>
        <v>10700865.943997264</v>
      </c>
      <c r="AA82" s="84">
        <f>X82/$G82</f>
        <v>0.91364649550070176</v>
      </c>
      <c r="AB82" s="84">
        <f>Y82/$G82</f>
        <v>7.2554280525055725</v>
      </c>
      <c r="AC82" s="85">
        <v>19.696969696969695</v>
      </c>
      <c r="AD82" s="14">
        <v>83</v>
      </c>
      <c r="AE82" s="14">
        <v>64</v>
      </c>
      <c r="AF82" s="14">
        <v>25</v>
      </c>
    </row>
    <row r="83" spans="1:32" x14ac:dyDescent="0.2">
      <c r="A83" s="14">
        <v>65</v>
      </c>
      <c r="B83" s="14" t="s">
        <v>84</v>
      </c>
      <c r="C83" s="73" t="s">
        <v>167</v>
      </c>
      <c r="D83" s="86">
        <v>0.3849790395754113</v>
      </c>
      <c r="E83" s="15" t="s">
        <v>98</v>
      </c>
      <c r="F83" s="18">
        <v>100041</v>
      </c>
      <c r="G83" s="18">
        <v>13887</v>
      </c>
      <c r="H83" s="18">
        <v>2875</v>
      </c>
      <c r="I83" s="19">
        <v>356</v>
      </c>
      <c r="J83" s="19">
        <v>418</v>
      </c>
      <c r="K83" s="19">
        <v>235</v>
      </c>
      <c r="L83" s="18">
        <v>375</v>
      </c>
      <c r="M83" s="19">
        <v>37</v>
      </c>
      <c r="N83" s="18">
        <v>11</v>
      </c>
      <c r="O83" s="19">
        <v>226</v>
      </c>
      <c r="P83" s="23">
        <f>H83/F83*100000</f>
        <v>2873.8217330894331</v>
      </c>
      <c r="Q83" s="23">
        <f>(I83/F83)*100000</f>
        <v>355.85409981907418</v>
      </c>
      <c r="R83" s="23">
        <f>(J83/$F83)*100000</f>
        <v>417.82869023700283</v>
      </c>
      <c r="S83" s="22">
        <f>K83/I83*100</f>
        <v>66.011235955056179</v>
      </c>
      <c r="T83" s="23">
        <f>L83/(J83+K83)*100</f>
        <v>57.427258805513013</v>
      </c>
      <c r="U83" s="23">
        <f>(M83/$F83)*100000</f>
        <v>36.984836217150971</v>
      </c>
      <c r="V83" s="22">
        <f>(N83/O83)*100</f>
        <v>4.8672566371681416</v>
      </c>
      <c r="W83" s="15">
        <v>2209572465.1999998</v>
      </c>
      <c r="X83" s="15">
        <v>10238</v>
      </c>
      <c r="Y83" s="14">
        <v>11595</v>
      </c>
      <c r="Z83" s="84">
        <f>W83/F83*1000</f>
        <v>22086669.117661756</v>
      </c>
      <c r="AA83" s="84">
        <f>X83/$G83</f>
        <v>0.73723626413192189</v>
      </c>
      <c r="AB83" s="84">
        <f>Y83/$G83</f>
        <v>0.83495355368330093</v>
      </c>
      <c r="AC83" s="85">
        <v>31.349206349206348</v>
      </c>
      <c r="AD83" s="14">
        <v>53</v>
      </c>
      <c r="AE83" s="14">
        <v>1</v>
      </c>
      <c r="AF83" s="14">
        <v>2</v>
      </c>
    </row>
    <row r="84" spans="1:32" x14ac:dyDescent="0.2">
      <c r="A84" s="14">
        <v>67</v>
      </c>
      <c r="B84" s="14" t="s">
        <v>46</v>
      </c>
      <c r="C84" s="73" t="s">
        <v>160</v>
      </c>
      <c r="D84" s="86">
        <v>0.32609356037961024</v>
      </c>
      <c r="E84" s="15" t="s">
        <v>98</v>
      </c>
      <c r="F84" s="18">
        <v>161251</v>
      </c>
      <c r="G84" s="18">
        <v>10346</v>
      </c>
      <c r="H84" s="18">
        <v>3255</v>
      </c>
      <c r="I84" s="19">
        <v>530</v>
      </c>
      <c r="J84" s="19">
        <v>629</v>
      </c>
      <c r="K84" s="19">
        <v>308</v>
      </c>
      <c r="L84" s="18">
        <v>434</v>
      </c>
      <c r="M84" s="19">
        <v>69</v>
      </c>
      <c r="N84" s="18">
        <v>23</v>
      </c>
      <c r="O84" s="19">
        <v>415</v>
      </c>
      <c r="P84" s="23">
        <f>H84/F84*100000</f>
        <v>2018.5921327619674</v>
      </c>
      <c r="Q84" s="23">
        <f>(I84/F84)*100000</f>
        <v>328.68013221623431</v>
      </c>
      <c r="R84" s="23">
        <f>(J84/$F84)*100000</f>
        <v>390.07510030945548</v>
      </c>
      <c r="S84" s="22">
        <f>K84/I84*100</f>
        <v>58.113207547169807</v>
      </c>
      <c r="T84" s="23">
        <f>L84/(J84+K84)*100</f>
        <v>46.318036286019208</v>
      </c>
      <c r="U84" s="23">
        <f>(M84/$F84)*100000</f>
        <v>42.790432307396543</v>
      </c>
      <c r="V84" s="22">
        <f>(N84/O84)*100</f>
        <v>5.5421686746987948</v>
      </c>
      <c r="W84" s="15">
        <v>1217554501.8</v>
      </c>
      <c r="X84" s="15">
        <v>7756</v>
      </c>
      <c r="Y84" s="14">
        <v>6190</v>
      </c>
      <c r="Z84" s="84">
        <f>W84/F84*1000</f>
        <v>7550678.7666433072</v>
      </c>
      <c r="AA84" s="84">
        <f>X84/$G84</f>
        <v>0.74966170500676588</v>
      </c>
      <c r="AB84" s="84">
        <f>Y84/$G84</f>
        <v>0.5982988594625942</v>
      </c>
      <c r="AC84" s="85">
        <v>15.832842848734549</v>
      </c>
      <c r="AD84" s="14">
        <v>172</v>
      </c>
      <c r="AE84" s="14">
        <v>23</v>
      </c>
      <c r="AF84" s="14">
        <v>4</v>
      </c>
    </row>
    <row r="85" spans="1:32" x14ac:dyDescent="0.2">
      <c r="A85" s="14">
        <v>74</v>
      </c>
      <c r="B85" s="14" t="s">
        <v>76</v>
      </c>
      <c r="C85" s="73" t="s">
        <v>165</v>
      </c>
      <c r="D85" s="86">
        <v>0.37958048540543837</v>
      </c>
      <c r="E85" s="15" t="s">
        <v>98</v>
      </c>
      <c r="F85" s="18">
        <v>721428</v>
      </c>
      <c r="G85" s="18">
        <v>9286</v>
      </c>
      <c r="H85" s="18">
        <v>13658</v>
      </c>
      <c r="I85" s="19">
        <v>1980</v>
      </c>
      <c r="J85" s="19">
        <v>2717</v>
      </c>
      <c r="K85" s="19">
        <v>1212</v>
      </c>
      <c r="L85" s="18">
        <v>2567</v>
      </c>
      <c r="M85" s="19">
        <v>342</v>
      </c>
      <c r="N85" s="18">
        <v>78</v>
      </c>
      <c r="O85" s="19">
        <v>1153</v>
      </c>
      <c r="P85" s="23">
        <f>H85/F85*100000</f>
        <v>1893.1896183680144</v>
      </c>
      <c r="Q85" s="23">
        <f>(I85/F85)*100000</f>
        <v>274.45566293517857</v>
      </c>
      <c r="R85" s="23">
        <f>(J85/$F85)*100000</f>
        <v>376.61415969438394</v>
      </c>
      <c r="S85" s="22">
        <f>K85/I85*100</f>
        <v>61.212121212121204</v>
      </c>
      <c r="T85" s="23">
        <f>L85/(J85+K85)*100</f>
        <v>65.334690761007892</v>
      </c>
      <c r="U85" s="23">
        <f>(M85/$F85)*100000</f>
        <v>47.405978143349024</v>
      </c>
      <c r="V85" s="22">
        <f>(N85/O85)*100</f>
        <v>6.7649609713790113</v>
      </c>
      <c r="W85" s="15">
        <v>3937671091.5700002</v>
      </c>
      <c r="X85" s="15">
        <v>6446</v>
      </c>
      <c r="Y85" s="14">
        <v>33449</v>
      </c>
      <c r="Z85" s="84">
        <f>W85/F85*1000</f>
        <v>5458162.2720077401</v>
      </c>
      <c r="AA85" s="84">
        <f>X85/$G85</f>
        <v>0.69416325651518418</v>
      </c>
      <c r="AB85" s="84">
        <f>Y85/$G85</f>
        <v>3.6020891664871848</v>
      </c>
      <c r="AC85" s="85">
        <v>14.870446864438602</v>
      </c>
      <c r="AD85" s="14">
        <v>354</v>
      </c>
      <c r="AE85" s="14">
        <v>16</v>
      </c>
      <c r="AF85" s="14">
        <v>48</v>
      </c>
    </row>
    <row r="86" spans="1:32" x14ac:dyDescent="0.2">
      <c r="A86" s="14">
        <v>87</v>
      </c>
      <c r="B86" s="14" t="s">
        <v>85</v>
      </c>
      <c r="C86" s="73" t="s">
        <v>167</v>
      </c>
      <c r="D86" s="86">
        <v>0.36962354010097787</v>
      </c>
      <c r="E86" s="15" t="s">
        <v>98</v>
      </c>
      <c r="F86" s="18">
        <v>12644</v>
      </c>
      <c r="G86" s="18">
        <v>18072</v>
      </c>
      <c r="H86" s="18">
        <v>682</v>
      </c>
      <c r="I86" s="19">
        <v>80</v>
      </c>
      <c r="J86" s="19">
        <v>64</v>
      </c>
      <c r="K86" s="19">
        <v>66</v>
      </c>
      <c r="L86" s="18">
        <v>20</v>
      </c>
      <c r="M86" s="19">
        <v>9</v>
      </c>
      <c r="N86" s="18">
        <v>2</v>
      </c>
      <c r="O86" s="19">
        <v>47</v>
      </c>
      <c r="P86" s="23">
        <f>H86/F86*100000</f>
        <v>5393.862701676685</v>
      </c>
      <c r="Q86" s="23">
        <f>(I86/F86)*100000</f>
        <v>632.71116735210376</v>
      </c>
      <c r="R86" s="23">
        <f>(J86/$F86)*100000</f>
        <v>506.16893388168302</v>
      </c>
      <c r="S86" s="22">
        <f>K86/I86*100</f>
        <v>82.5</v>
      </c>
      <c r="T86" s="23">
        <f>L86/(J86+K86)*100</f>
        <v>15.384615384615385</v>
      </c>
      <c r="U86" s="23">
        <f>(M86/$F86)*100000</f>
        <v>71.18000632711167</v>
      </c>
      <c r="V86" s="22">
        <f>(N86/O86)*100</f>
        <v>4.2553191489361701</v>
      </c>
      <c r="W86" s="15">
        <v>381493558.19</v>
      </c>
      <c r="X86" s="15">
        <v>21280</v>
      </c>
      <c r="Y86" s="14">
        <v>31025</v>
      </c>
      <c r="Z86" s="84">
        <f>W86/F86*1000</f>
        <v>30171904.317462828</v>
      </c>
      <c r="AA86" s="84">
        <f>X86/$G86</f>
        <v>1.1775121735281098</v>
      </c>
      <c r="AB86" s="84">
        <f>Y86/$G86</f>
        <v>1.7167441345728198</v>
      </c>
      <c r="AC86" s="85">
        <v>27.27272727272727</v>
      </c>
      <c r="AD86" s="14">
        <v>13</v>
      </c>
      <c r="AE86" s="14">
        <v>2</v>
      </c>
      <c r="AF86" s="14">
        <v>2</v>
      </c>
    </row>
    <row r="87" spans="1:32" x14ac:dyDescent="0.2">
      <c r="A87" s="14">
        <v>79</v>
      </c>
      <c r="B87" s="14" t="s">
        <v>13</v>
      </c>
      <c r="C87" s="73" t="s">
        <v>167</v>
      </c>
      <c r="D87" s="86">
        <v>4.3600562468238659E-2</v>
      </c>
      <c r="E87" s="15" t="s">
        <v>99</v>
      </c>
      <c r="F87" s="18">
        <v>37393</v>
      </c>
      <c r="G87" s="18">
        <v>12626</v>
      </c>
      <c r="H87" s="18">
        <v>1362</v>
      </c>
      <c r="I87" s="19">
        <v>247</v>
      </c>
      <c r="J87" s="19">
        <v>434</v>
      </c>
      <c r="K87" s="19">
        <v>133</v>
      </c>
      <c r="L87" s="18">
        <v>106</v>
      </c>
      <c r="M87" s="19">
        <v>54</v>
      </c>
      <c r="N87" s="18">
        <v>5</v>
      </c>
      <c r="O87" s="19">
        <v>162</v>
      </c>
      <c r="P87" s="23">
        <f>H87/F87*100000</f>
        <v>3642.3929612494321</v>
      </c>
      <c r="Q87" s="23">
        <f>(I87/F87)*100000</f>
        <v>660.55144010911135</v>
      </c>
      <c r="R87" s="23">
        <f>(J87/$F87)*100000</f>
        <v>1160.6450405156045</v>
      </c>
      <c r="S87" s="22">
        <f>K87/I87*100</f>
        <v>53.846153846153847</v>
      </c>
      <c r="T87" s="23">
        <f>L87/(J87+K87)*100</f>
        <v>18.694885361552029</v>
      </c>
      <c r="U87" s="23">
        <f>(M87/$F87)*100000</f>
        <v>144.41205573235632</v>
      </c>
      <c r="V87" s="22">
        <f>(N87/O87)*100</f>
        <v>3.0864197530864197</v>
      </c>
      <c r="W87" s="15">
        <v>365293854.02999997</v>
      </c>
      <c r="X87" s="15">
        <v>6199</v>
      </c>
      <c r="Y87" s="14" t="s">
        <v>14</v>
      </c>
      <c r="Z87" s="84">
        <f>W87/F87*1000</f>
        <v>9769043.7790495548</v>
      </c>
      <c r="AA87" s="84">
        <f>X87/$G87</f>
        <v>0.49097101219705369</v>
      </c>
      <c r="AB87" s="14" t="s">
        <v>14</v>
      </c>
      <c r="AC87" s="85">
        <v>0.41379310344827586</v>
      </c>
      <c r="AD87" s="14">
        <v>30</v>
      </c>
      <c r="AE87" s="14">
        <v>0</v>
      </c>
      <c r="AF87" s="14">
        <v>0</v>
      </c>
    </row>
    <row r="88" spans="1:32" x14ac:dyDescent="0.2">
      <c r="A88" s="14">
        <v>49</v>
      </c>
      <c r="B88" s="14" t="s">
        <v>32</v>
      </c>
      <c r="C88" s="73" t="s">
        <v>167</v>
      </c>
      <c r="D88" s="86">
        <v>6.6299589025457392E-2</v>
      </c>
      <c r="E88" s="15" t="s">
        <v>99</v>
      </c>
      <c r="F88" s="18">
        <v>30089</v>
      </c>
      <c r="G88" s="18">
        <v>18043</v>
      </c>
      <c r="H88" s="18">
        <v>746</v>
      </c>
      <c r="I88" s="19">
        <v>83</v>
      </c>
      <c r="J88" s="19">
        <v>270</v>
      </c>
      <c r="K88" s="19">
        <v>41</v>
      </c>
      <c r="L88" s="18">
        <v>44</v>
      </c>
      <c r="M88" s="19">
        <v>16</v>
      </c>
      <c r="N88" s="18">
        <v>2</v>
      </c>
      <c r="O88" s="19">
        <v>112</v>
      </c>
      <c r="P88" s="23">
        <f>H88/F88*100000</f>
        <v>2479.3113762504568</v>
      </c>
      <c r="Q88" s="23">
        <f>(I88/F88)*100000</f>
        <v>275.84831666057363</v>
      </c>
      <c r="R88" s="23">
        <f>(J88/$F88)*100000</f>
        <v>897.3378975705408</v>
      </c>
      <c r="S88" s="22">
        <f>K88/I88*100</f>
        <v>49.397590361445779</v>
      </c>
      <c r="T88" s="23">
        <f>L88/(J88+K88)*100</f>
        <v>14.14790996784566</v>
      </c>
      <c r="U88" s="23">
        <f>(M88/$F88)*100000</f>
        <v>53.175579115291299</v>
      </c>
      <c r="V88" s="22">
        <f>(N88/O88)*100</f>
        <v>1.7857142857142856</v>
      </c>
      <c r="W88" s="15">
        <v>662690826.00999999</v>
      </c>
      <c r="X88" s="15">
        <v>18905</v>
      </c>
      <c r="Y88" s="14">
        <v>41902</v>
      </c>
      <c r="Z88" s="84">
        <f>W88/F88*1000</f>
        <v>22024355.279670313</v>
      </c>
      <c r="AA88" s="84">
        <f>X88/$G88</f>
        <v>1.0477747602948513</v>
      </c>
      <c r="AB88" s="84">
        <f>Y88/$G88</f>
        <v>2.3223410741007595</v>
      </c>
      <c r="AC88" s="85">
        <v>50</v>
      </c>
      <c r="AD88" s="14">
        <v>28</v>
      </c>
      <c r="AE88" s="14">
        <v>7</v>
      </c>
      <c r="AF88" s="14">
        <v>1</v>
      </c>
    </row>
    <row r="89" spans="1:32" x14ac:dyDescent="0.2">
      <c r="E89" s="20"/>
      <c r="F89" s="71">
        <f>SUM(F4:F88)</f>
        <v>29014468</v>
      </c>
      <c r="G89" s="20"/>
      <c r="H89" s="71">
        <f>SUM(H4:H88)</f>
        <v>466375</v>
      </c>
      <c r="I89" s="71">
        <f>SUM(I4:I88)</f>
        <v>58716</v>
      </c>
      <c r="J89" s="71">
        <f>SUM(J4:J88)</f>
        <v>58972</v>
      </c>
      <c r="K89" s="71">
        <f>SUM(K4:K88)</f>
        <v>44225</v>
      </c>
      <c r="L89" s="71">
        <f>SUM(L4:L88)</f>
        <v>64440</v>
      </c>
      <c r="M89" s="71">
        <f>SUM(M4:M88)</f>
        <v>5548</v>
      </c>
      <c r="N89" s="71">
        <f>SUM(N4:N88)</f>
        <v>2535</v>
      </c>
      <c r="O89" s="71">
        <f>SUM(O4:O88)</f>
        <v>42144</v>
      </c>
      <c r="P89" s="20"/>
      <c r="Q89" s="20"/>
      <c r="R89" s="20"/>
      <c r="S89" s="20"/>
      <c r="T89" s="20"/>
      <c r="U89" s="20"/>
      <c r="V89" s="20"/>
      <c r="W89" s="71">
        <f>SUM(W4:W88)</f>
        <v>211770178865.02005</v>
      </c>
      <c r="X89" s="20"/>
      <c r="AC89" s="71"/>
      <c r="AD89" s="71">
        <f>SUM(AD4:AD88)</f>
        <v>11374</v>
      </c>
      <c r="AE89" s="71">
        <f>SUM(AE4:AE88)</f>
        <v>2785</v>
      </c>
      <c r="AF89" s="71">
        <f>SUM(AF4:AF88)</f>
        <v>2611</v>
      </c>
    </row>
    <row r="90" spans="1:32" x14ac:dyDescent="0.2">
      <c r="E90" s="20"/>
      <c r="F90" s="20"/>
      <c r="G90" s="20"/>
      <c r="H90" s="20"/>
      <c r="I90" s="21"/>
      <c r="J90" s="21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32" x14ac:dyDescent="0.2">
      <c r="E91" s="20"/>
      <c r="F91" s="21"/>
      <c r="G91" s="21"/>
      <c r="H91" s="21"/>
      <c r="I91" s="21"/>
      <c r="J91" s="21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32" x14ac:dyDescent="0.2">
      <c r="E92" s="20"/>
      <c r="F92" s="20"/>
      <c r="G92" s="20"/>
      <c r="H92" s="20"/>
      <c r="I92" s="21"/>
      <c r="J92" s="21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32" x14ac:dyDescent="0.2">
      <c r="E93" s="20"/>
      <c r="F93" s="20"/>
      <c r="G93" s="20"/>
      <c r="H93" s="20"/>
      <c r="I93" s="21"/>
      <c r="J93" s="21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32" x14ac:dyDescent="0.2">
      <c r="E94" s="20"/>
      <c r="F94" s="20"/>
      <c r="G94" s="20"/>
      <c r="H94" s="20"/>
      <c r="I94" s="21"/>
      <c r="J94" s="21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32" x14ac:dyDescent="0.2">
      <c r="E95" s="20"/>
      <c r="F95" s="20"/>
      <c r="G95" s="20"/>
      <c r="H95" s="20"/>
      <c r="I95" s="21"/>
      <c r="J95" s="21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32" x14ac:dyDescent="0.2">
      <c r="E96" s="20"/>
      <c r="F96" s="20"/>
      <c r="G96" s="20"/>
      <c r="H96" s="20"/>
      <c r="I96" s="21"/>
      <c r="J96" s="21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5:24" x14ac:dyDescent="0.2">
      <c r="E97" s="20"/>
      <c r="F97" s="21"/>
      <c r="G97" s="21"/>
      <c r="H97" s="21"/>
      <c r="I97" s="21"/>
      <c r="J97" s="21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5:24" x14ac:dyDescent="0.2">
      <c r="E98" s="20"/>
      <c r="F98" s="20"/>
      <c r="G98" s="20"/>
      <c r="H98" s="20"/>
      <c r="I98" s="21"/>
      <c r="J98" s="21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5:24" x14ac:dyDescent="0.2">
      <c r="E99" s="20"/>
      <c r="F99" s="20"/>
      <c r="G99" s="20"/>
      <c r="H99" s="20"/>
      <c r="I99" s="21"/>
      <c r="J99" s="21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5:24" x14ac:dyDescent="0.2">
      <c r="E100" s="20"/>
      <c r="F100" s="20"/>
      <c r="G100" s="20"/>
      <c r="H100" s="20"/>
      <c r="I100" s="21"/>
      <c r="J100" s="21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5:24" x14ac:dyDescent="0.2">
      <c r="E101" s="20"/>
      <c r="F101" s="20"/>
      <c r="G101" s="20"/>
      <c r="H101" s="20"/>
      <c r="I101" s="21"/>
      <c r="J101" s="21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5:24" x14ac:dyDescent="0.2">
      <c r="E102" s="20"/>
      <c r="F102" s="20"/>
      <c r="G102" s="20"/>
      <c r="H102" s="20"/>
      <c r="I102" s="21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5:24" x14ac:dyDescent="0.2">
      <c r="E103" s="20"/>
      <c r="F103" s="20"/>
      <c r="G103" s="20"/>
      <c r="H103" s="20"/>
      <c r="I103" s="21"/>
      <c r="J103" s="21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5:24" x14ac:dyDescent="0.2">
      <c r="E104" s="20"/>
      <c r="F104" s="20"/>
      <c r="G104" s="20"/>
      <c r="H104" s="20"/>
      <c r="I104" s="21"/>
      <c r="J104" s="21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5:24" x14ac:dyDescent="0.2">
      <c r="E105" s="20"/>
      <c r="F105" s="20"/>
      <c r="G105" s="20"/>
      <c r="H105" s="20"/>
      <c r="I105" s="21"/>
      <c r="J105" s="21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5:24" x14ac:dyDescent="0.2">
      <c r="E106" s="20"/>
      <c r="F106" s="20"/>
      <c r="G106" s="20"/>
      <c r="H106" s="20"/>
      <c r="I106" s="21"/>
      <c r="J106" s="21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5:24" x14ac:dyDescent="0.2"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5:24" x14ac:dyDescent="0.2">
      <c r="E108" s="20"/>
      <c r="F108" s="21"/>
      <c r="G108" s="21"/>
      <c r="H108" s="21"/>
      <c r="I108" s="21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5:24" x14ac:dyDescent="0.2"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5:24" x14ac:dyDescent="0.2">
      <c r="E110" s="20"/>
      <c r="F110" s="21"/>
      <c r="G110" s="21"/>
      <c r="H110" s="21"/>
      <c r="I110" s="21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5:24" x14ac:dyDescent="0.2">
      <c r="E111" s="20"/>
      <c r="F111" s="21"/>
      <c r="G111" s="21"/>
      <c r="H111" s="21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5:24" x14ac:dyDescent="0.2"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5:24" x14ac:dyDescent="0.2"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5:24" x14ac:dyDescent="0.2">
      <c r="E114" s="20"/>
      <c r="F114" s="21"/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5:24" x14ac:dyDescent="0.2">
      <c r="E115" s="20"/>
      <c r="F115" s="21"/>
      <c r="G115" s="21"/>
      <c r="H115" s="21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5:24" x14ac:dyDescent="0.2"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5:24" x14ac:dyDescent="0.2"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5:24" x14ac:dyDescent="0.2"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5:24" x14ac:dyDescent="0.2"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5:24" x14ac:dyDescent="0.2"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5:24" x14ac:dyDescent="0.2"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5:24" x14ac:dyDescent="0.2"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5:24" x14ac:dyDescent="0.2"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5:24" x14ac:dyDescent="0.2"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5:24" x14ac:dyDescent="0.2"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5:24" x14ac:dyDescent="0.2"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5:24" x14ac:dyDescent="0.2"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5:24" x14ac:dyDescent="0.2"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5:24" x14ac:dyDescent="0.2"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5:24" x14ac:dyDescent="0.2"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5:24" x14ac:dyDescent="0.2"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5:24" x14ac:dyDescent="0.2">
      <c r="E132" s="20"/>
      <c r="F132" s="21"/>
      <c r="G132" s="21"/>
      <c r="H132" s="21"/>
      <c r="I132" s="21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5:24" x14ac:dyDescent="0.2"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5:24" x14ac:dyDescent="0.2"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5:24" x14ac:dyDescent="0.2">
      <c r="E135" s="20"/>
      <c r="F135" s="21"/>
      <c r="G135" s="21"/>
      <c r="H135" s="21"/>
      <c r="I135" s="21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5:24" x14ac:dyDescent="0.2">
      <c r="E136" s="20"/>
      <c r="F136" s="21"/>
      <c r="G136" s="21"/>
      <c r="H136" s="21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5:24" x14ac:dyDescent="0.2">
      <c r="E137" s="20"/>
      <c r="F137" s="21"/>
      <c r="G137" s="21"/>
      <c r="H137" s="21"/>
      <c r="I137" s="21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5:24" x14ac:dyDescent="0.2">
      <c r="E138" s="20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5:24" x14ac:dyDescent="0.2">
      <c r="E139" s="20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5:24" x14ac:dyDescent="0.2">
      <c r="E140" s="20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5:24" x14ac:dyDescent="0.2">
      <c r="E141" s="20"/>
      <c r="F141" s="21"/>
      <c r="G141" s="21"/>
      <c r="H141" s="21"/>
      <c r="I141" s="21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5:24" x14ac:dyDescent="0.2">
      <c r="E142" s="20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5:24" x14ac:dyDescent="0.2">
      <c r="E143" s="20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5:24" x14ac:dyDescent="0.2">
      <c r="E144" s="20"/>
      <c r="F144" s="21"/>
      <c r="G144" s="21"/>
      <c r="H144" s="21"/>
      <c r="I144" s="21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5:24" x14ac:dyDescent="0.2">
      <c r="E145" s="20"/>
      <c r="F145" s="21"/>
      <c r="G145" s="21"/>
      <c r="H145" s="21"/>
      <c r="I145" s="2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5:24" x14ac:dyDescent="0.2">
      <c r="E146" s="20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5:24" x14ac:dyDescent="0.2">
      <c r="E147" s="20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5:24" x14ac:dyDescent="0.2">
      <c r="E148" s="20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5:24" x14ac:dyDescent="0.2">
      <c r="E149" s="20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5:24" x14ac:dyDescent="0.2">
      <c r="E150" s="20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5:24" x14ac:dyDescent="0.2">
      <c r="E151" s="20"/>
      <c r="F151" s="21"/>
      <c r="G151" s="21"/>
      <c r="H151" s="21"/>
      <c r="I151" s="21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5:24" x14ac:dyDescent="0.2">
      <c r="E152" s="20"/>
      <c r="F152" s="21"/>
      <c r="G152" s="21"/>
      <c r="H152" s="21"/>
      <c r="I152" s="21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5:24" x14ac:dyDescent="0.2">
      <c r="E153" s="20"/>
      <c r="F153" s="21"/>
      <c r="G153" s="21"/>
      <c r="H153" s="21"/>
      <c r="I153" s="21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5:24" x14ac:dyDescent="0.2">
      <c r="E154" s="20"/>
      <c r="F154" s="21"/>
      <c r="G154" s="21"/>
      <c r="H154" s="21"/>
      <c r="I154" s="21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5:24" x14ac:dyDescent="0.2">
      <c r="E155" s="20"/>
      <c r="F155" s="21"/>
      <c r="G155" s="21"/>
      <c r="H155" s="21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5:24" x14ac:dyDescent="0.2">
      <c r="E156" s="20"/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5:24" x14ac:dyDescent="0.2">
      <c r="E157" s="20"/>
      <c r="F157" s="20"/>
      <c r="G157" s="20"/>
      <c r="H157" s="20"/>
      <c r="I157" s="21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5:24" x14ac:dyDescent="0.2">
      <c r="E158" s="20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5:24" x14ac:dyDescent="0.2">
      <c r="E159" s="20"/>
      <c r="F159" s="20"/>
      <c r="G159" s="20"/>
      <c r="H159" s="20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5:24" x14ac:dyDescent="0.2">
      <c r="E160" s="20"/>
      <c r="F160" s="21"/>
      <c r="G160" s="21"/>
      <c r="H160" s="21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2:24" x14ac:dyDescent="0.2">
      <c r="E161" s="20"/>
      <c r="F161" s="20"/>
      <c r="G161" s="20"/>
      <c r="H161" s="20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2:24" x14ac:dyDescent="0.2">
      <c r="E162" s="20"/>
      <c r="F162" s="20"/>
      <c r="G162" s="20"/>
      <c r="H162" s="20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2:24" x14ac:dyDescent="0.2">
      <c r="E163" s="20"/>
      <c r="F163" s="20"/>
      <c r="G163" s="20"/>
      <c r="H163" s="20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2:24" x14ac:dyDescent="0.2">
      <c r="E164" s="20"/>
      <c r="F164" s="21"/>
      <c r="G164" s="21"/>
      <c r="H164" s="21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2:24" x14ac:dyDescent="0.2">
      <c r="E165" s="20"/>
      <c r="F165" s="20"/>
      <c r="G165" s="20"/>
      <c r="H165" s="20"/>
      <c r="I165" s="21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2:24" x14ac:dyDescent="0.2">
      <c r="E166" s="20"/>
      <c r="F166" s="20"/>
      <c r="G166" s="20"/>
      <c r="H166" s="20"/>
      <c r="I166" s="21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2:24" x14ac:dyDescent="0.2">
      <c r="E167" s="20"/>
      <c r="F167" s="21"/>
      <c r="G167" s="21"/>
      <c r="H167" s="21"/>
      <c r="I167" s="21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2:24" x14ac:dyDescent="0.2">
      <c r="B168" s="21"/>
      <c r="C168" s="21"/>
      <c r="D168" s="21"/>
      <c r="E168" s="20"/>
      <c r="F168" s="20"/>
      <c r="G168" s="20"/>
      <c r="H168" s="20"/>
      <c r="I168" s="21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2:24" x14ac:dyDescent="0.2">
      <c r="B169" s="21"/>
      <c r="C169" s="21"/>
      <c r="D169" s="21"/>
      <c r="E169" s="20"/>
      <c r="F169" s="20"/>
      <c r="G169" s="20"/>
      <c r="H169" s="20"/>
      <c r="I169" s="21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2:24" x14ac:dyDescent="0.2">
      <c r="B170" s="21"/>
      <c r="C170" s="21"/>
      <c r="D170" s="21"/>
      <c r="E170" s="20"/>
      <c r="F170" s="20"/>
      <c r="G170" s="20"/>
      <c r="H170" s="20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2:24" x14ac:dyDescent="0.2">
      <c r="B171" s="21"/>
      <c r="C171" s="21"/>
      <c r="D171" s="21"/>
      <c r="E171" s="20"/>
      <c r="F171" s="20"/>
      <c r="G171" s="20"/>
      <c r="H171" s="20"/>
      <c r="I171" s="21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2:24" x14ac:dyDescent="0.2">
      <c r="B172" s="21"/>
      <c r="C172" s="21"/>
      <c r="D172" s="21"/>
      <c r="E172" s="20"/>
      <c r="F172" s="20"/>
      <c r="G172" s="20"/>
      <c r="H172" s="20"/>
      <c r="I172" s="21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2:24" x14ac:dyDescent="0.2">
      <c r="B173" s="21"/>
      <c r="C173" s="21"/>
      <c r="D173" s="21"/>
      <c r="E173" s="20"/>
      <c r="F173" s="20"/>
      <c r="G173" s="20"/>
      <c r="H173" s="20"/>
      <c r="I173" s="21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2:24" x14ac:dyDescent="0.2">
      <c r="B174" s="21"/>
      <c r="C174" s="21"/>
      <c r="D174" s="21"/>
      <c r="E174" s="20"/>
      <c r="F174" s="20"/>
      <c r="G174" s="20"/>
      <c r="H174" s="20"/>
      <c r="I174" s="21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2:24" x14ac:dyDescent="0.2">
      <c r="B175" s="21"/>
      <c r="C175" s="21"/>
      <c r="D175" s="21"/>
      <c r="E175" s="20"/>
      <c r="F175" s="20"/>
      <c r="G175" s="20"/>
      <c r="H175" s="20"/>
      <c r="I175" s="21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2:24" x14ac:dyDescent="0.2">
      <c r="B176" s="21"/>
      <c r="C176" s="21"/>
      <c r="D176" s="21"/>
      <c r="E176" s="20"/>
      <c r="F176" s="20"/>
      <c r="G176" s="20"/>
      <c r="H176" s="20"/>
      <c r="I176" s="21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2:24" x14ac:dyDescent="0.2">
      <c r="B177" s="21"/>
      <c r="C177" s="21"/>
      <c r="D177" s="21"/>
      <c r="E177" s="20"/>
      <c r="F177" s="20"/>
      <c r="G177" s="20"/>
      <c r="H177" s="20"/>
      <c r="I177" s="21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2:24" x14ac:dyDescent="0.2">
      <c r="B178" s="21"/>
      <c r="C178" s="21"/>
      <c r="D178" s="21"/>
      <c r="E178" s="20"/>
      <c r="F178" s="20"/>
      <c r="G178" s="20"/>
      <c r="H178" s="20"/>
      <c r="I178" s="21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2:24" x14ac:dyDescent="0.2">
      <c r="B179" s="21"/>
      <c r="C179" s="21"/>
      <c r="D179" s="21"/>
      <c r="E179" s="20"/>
      <c r="F179" s="20"/>
      <c r="G179" s="20"/>
      <c r="H179" s="20"/>
      <c r="I179" s="21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2:24" x14ac:dyDescent="0.2">
      <c r="B180" s="21"/>
      <c r="C180" s="21"/>
      <c r="D180" s="21"/>
      <c r="E180" s="20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2:24" x14ac:dyDescent="0.2">
      <c r="B181" s="21"/>
      <c r="C181" s="21"/>
      <c r="D181" s="21"/>
      <c r="E181" s="20"/>
      <c r="F181" s="20"/>
      <c r="G181" s="20"/>
      <c r="H181" s="20"/>
      <c r="I181" s="21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2:24" x14ac:dyDescent="0.2">
      <c r="B182" s="21"/>
      <c r="C182" s="21"/>
      <c r="D182" s="21"/>
      <c r="E182" s="20"/>
      <c r="F182" s="20"/>
      <c r="G182" s="20"/>
      <c r="H182" s="20"/>
      <c r="I182" s="21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2:24" x14ac:dyDescent="0.2">
      <c r="B183" s="21"/>
      <c r="C183" s="21"/>
      <c r="D183" s="21"/>
      <c r="E183" s="20"/>
      <c r="F183" s="20"/>
      <c r="G183" s="20"/>
      <c r="H183" s="20"/>
      <c r="I183" s="21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2:24" x14ac:dyDescent="0.2">
      <c r="B184" s="21"/>
      <c r="C184" s="21"/>
      <c r="D184" s="21"/>
      <c r="E184" s="20"/>
      <c r="F184" s="20"/>
      <c r="G184" s="20"/>
      <c r="H184" s="20"/>
      <c r="I184" s="21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2:24" x14ac:dyDescent="0.2">
      <c r="B185" s="21"/>
      <c r="C185" s="21"/>
      <c r="D185" s="21"/>
      <c r="E185" s="20"/>
      <c r="F185" s="20"/>
      <c r="G185" s="20"/>
      <c r="H185" s="20"/>
      <c r="I185" s="21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2:24" x14ac:dyDescent="0.2">
      <c r="B186" s="21"/>
      <c r="C186" s="21"/>
      <c r="D186" s="21"/>
      <c r="E186" s="20"/>
      <c r="F186" s="20"/>
      <c r="G186" s="20"/>
      <c r="H186" s="20"/>
      <c r="I186" s="21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2:24" x14ac:dyDescent="0.2">
      <c r="B187" s="21"/>
      <c r="C187" s="21"/>
      <c r="D187" s="21"/>
      <c r="E187" s="20"/>
      <c r="F187" s="20"/>
      <c r="G187" s="20"/>
      <c r="H187" s="20"/>
      <c r="I187" s="21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2:24" x14ac:dyDescent="0.2">
      <c r="B188" s="21"/>
      <c r="C188" s="21"/>
      <c r="D188" s="21"/>
      <c r="E188" s="20"/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2:24" x14ac:dyDescent="0.2">
      <c r="B189" s="21"/>
      <c r="C189" s="21"/>
      <c r="D189" s="21"/>
      <c r="E189" s="20"/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2:24" x14ac:dyDescent="0.2">
      <c r="B190" s="21"/>
      <c r="C190" s="21"/>
      <c r="D190" s="21"/>
      <c r="E190" s="20"/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2:24" x14ac:dyDescent="0.2">
      <c r="B191" s="21"/>
      <c r="C191" s="21"/>
      <c r="D191" s="21"/>
      <c r="E191" s="20"/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2:24" x14ac:dyDescent="0.2">
      <c r="B192" s="21"/>
      <c r="C192" s="21"/>
      <c r="D192" s="21"/>
      <c r="E192" s="20"/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2:24" x14ac:dyDescent="0.2">
      <c r="B193" s="21"/>
      <c r="C193" s="21"/>
      <c r="D193" s="21"/>
      <c r="E193" s="20"/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2:24" x14ac:dyDescent="0.2">
      <c r="B194" s="21"/>
      <c r="C194" s="21"/>
      <c r="D194" s="21"/>
      <c r="E194" s="20"/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2:24" x14ac:dyDescent="0.2">
      <c r="B195" s="21"/>
      <c r="C195" s="21"/>
      <c r="D195" s="21"/>
      <c r="E195" s="20"/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2:24" x14ac:dyDescent="0.2">
      <c r="B196" s="21"/>
      <c r="C196" s="21"/>
      <c r="D196" s="21"/>
      <c r="E196" s="20"/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2:24" x14ac:dyDescent="0.2">
      <c r="B197" s="21"/>
      <c r="C197" s="21"/>
      <c r="D197" s="21"/>
      <c r="E197" s="20"/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2:24" x14ac:dyDescent="0.2">
      <c r="B198" s="21"/>
      <c r="C198" s="21"/>
      <c r="D198" s="21"/>
      <c r="E198" s="20"/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2:24" x14ac:dyDescent="0.2">
      <c r="B199" s="21"/>
      <c r="C199" s="21"/>
      <c r="D199" s="21"/>
      <c r="E199" s="20"/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2:24" x14ac:dyDescent="0.2">
      <c r="B200" s="21"/>
      <c r="C200" s="21"/>
      <c r="D200" s="21"/>
      <c r="E200" s="20"/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2:24" x14ac:dyDescent="0.2">
      <c r="B201" s="21"/>
      <c r="C201" s="21"/>
      <c r="D201" s="21"/>
      <c r="E201" s="20"/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2:24" x14ac:dyDescent="0.2">
      <c r="B202" s="21"/>
      <c r="C202" s="21"/>
      <c r="D202" s="21"/>
      <c r="E202" s="20"/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2:24" x14ac:dyDescent="0.2">
      <c r="B203" s="21"/>
      <c r="C203" s="21"/>
      <c r="D203" s="21"/>
      <c r="E203" s="20"/>
      <c r="F203" s="20"/>
      <c r="G203" s="20"/>
      <c r="H203" s="20"/>
      <c r="I203" s="21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2:24" x14ac:dyDescent="0.2">
      <c r="B204" s="21"/>
      <c r="C204" s="21"/>
      <c r="D204" s="21"/>
      <c r="E204" s="20"/>
      <c r="F204" s="20"/>
      <c r="G204" s="20"/>
      <c r="H204" s="20"/>
      <c r="I204" s="21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2:24" x14ac:dyDescent="0.2">
      <c r="B205" s="21"/>
      <c r="C205" s="21"/>
      <c r="D205" s="21"/>
      <c r="E205" s="20"/>
      <c r="F205" s="20"/>
      <c r="G205" s="20"/>
      <c r="H205" s="20"/>
      <c r="I205" s="21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2:24" x14ac:dyDescent="0.2">
      <c r="B206" s="21"/>
      <c r="C206" s="21"/>
      <c r="D206" s="21"/>
      <c r="E206" s="20"/>
      <c r="F206" s="20"/>
      <c r="G206" s="20"/>
      <c r="H206" s="20"/>
      <c r="I206" s="21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2:24" x14ac:dyDescent="0.2">
      <c r="B207" s="21"/>
      <c r="C207" s="21"/>
      <c r="D207" s="21"/>
      <c r="E207" s="20"/>
      <c r="F207" s="20"/>
      <c r="G207" s="20"/>
      <c r="H207" s="20"/>
      <c r="I207" s="21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2:24" x14ac:dyDescent="0.2">
      <c r="B208" s="21"/>
      <c r="C208" s="21"/>
      <c r="D208" s="21"/>
      <c r="E208" s="20"/>
      <c r="F208" s="20"/>
      <c r="G208" s="20"/>
      <c r="H208" s="20"/>
      <c r="I208" s="21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2:24" x14ac:dyDescent="0.2">
      <c r="B209" s="21"/>
      <c r="C209" s="21"/>
      <c r="D209" s="21"/>
      <c r="E209" s="20"/>
      <c r="F209" s="20"/>
      <c r="G209" s="20"/>
      <c r="H209" s="20"/>
      <c r="I209" s="21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2:24" x14ac:dyDescent="0.2">
      <c r="B210" s="21"/>
      <c r="C210" s="21"/>
      <c r="D210" s="21"/>
      <c r="E210" s="20"/>
      <c r="F210" s="20"/>
      <c r="G210" s="20"/>
      <c r="H210" s="20"/>
      <c r="I210" s="21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2:24" x14ac:dyDescent="0.2">
      <c r="B211" s="21"/>
      <c r="C211" s="21"/>
      <c r="D211" s="21"/>
      <c r="E211" s="20"/>
      <c r="F211" s="20"/>
      <c r="G211" s="20"/>
      <c r="H211" s="20"/>
      <c r="I211" s="21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2:24" x14ac:dyDescent="0.2">
      <c r="B212" s="21"/>
      <c r="C212" s="21"/>
      <c r="D212" s="21"/>
      <c r="E212" s="20"/>
      <c r="F212" s="20"/>
      <c r="G212" s="20"/>
      <c r="H212" s="20"/>
      <c r="I212" s="21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2:24" x14ac:dyDescent="0.2">
      <c r="B213" s="21"/>
      <c r="C213" s="21"/>
      <c r="D213" s="21"/>
      <c r="E213" s="20"/>
      <c r="F213" s="20"/>
      <c r="G213" s="20"/>
      <c r="H213" s="20"/>
      <c r="I213" s="21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2:24" x14ac:dyDescent="0.2">
      <c r="B214" s="21"/>
      <c r="C214" s="21"/>
      <c r="D214" s="21"/>
      <c r="E214" s="20"/>
      <c r="F214" s="20"/>
      <c r="G214" s="20"/>
      <c r="H214" s="20"/>
      <c r="I214" s="21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2:24" x14ac:dyDescent="0.2">
      <c r="B215" s="21"/>
      <c r="C215" s="21"/>
      <c r="D215" s="21"/>
      <c r="E215" s="20"/>
      <c r="F215" s="20"/>
      <c r="G215" s="20"/>
      <c r="H215" s="20"/>
      <c r="I215" s="21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2:24" x14ac:dyDescent="0.2">
      <c r="B216" s="21"/>
      <c r="C216" s="21"/>
      <c r="D216" s="21"/>
      <c r="E216" s="20"/>
      <c r="F216" s="20"/>
      <c r="G216" s="20"/>
      <c r="H216" s="20"/>
      <c r="I216" s="21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2:24" x14ac:dyDescent="0.2">
      <c r="B217" s="21"/>
      <c r="C217" s="21"/>
      <c r="D217" s="21"/>
      <c r="E217" s="20"/>
      <c r="F217" s="20"/>
      <c r="G217" s="20"/>
      <c r="H217" s="20"/>
      <c r="I217" s="21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2:24" x14ac:dyDescent="0.2">
      <c r="B218" s="21"/>
      <c r="C218" s="21"/>
      <c r="D218" s="21"/>
      <c r="E218" s="20"/>
      <c r="F218" s="20"/>
      <c r="G218" s="20"/>
      <c r="H218" s="20"/>
      <c r="I218" s="2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2:24" x14ac:dyDescent="0.2">
      <c r="B219" s="21"/>
      <c r="C219" s="21"/>
      <c r="D219" s="21"/>
      <c r="E219" s="20"/>
      <c r="F219" s="20"/>
      <c r="G219" s="20"/>
      <c r="H219" s="20"/>
      <c r="I219" s="21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2:24" x14ac:dyDescent="0.2">
      <c r="B220" s="21"/>
      <c r="C220" s="21"/>
      <c r="D220" s="21"/>
      <c r="E220" s="20"/>
      <c r="F220" s="20"/>
      <c r="G220" s="20"/>
      <c r="H220" s="20"/>
      <c r="I220" s="21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2:24" x14ac:dyDescent="0.2">
      <c r="B221" s="21"/>
      <c r="C221" s="21"/>
      <c r="D221" s="21"/>
      <c r="E221" s="20"/>
      <c r="F221" s="20"/>
      <c r="G221" s="20"/>
      <c r="H221" s="20"/>
      <c r="I221" s="21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2:24" x14ac:dyDescent="0.2">
      <c r="B222" s="21"/>
      <c r="C222" s="21"/>
      <c r="D222" s="21"/>
      <c r="E222" s="20"/>
      <c r="F222" s="20"/>
      <c r="G222" s="20"/>
      <c r="H222" s="20"/>
      <c r="I222" s="21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2:24" x14ac:dyDescent="0.2">
      <c r="B223" s="21"/>
      <c r="C223" s="21"/>
      <c r="D223" s="21"/>
      <c r="E223" s="20"/>
      <c r="F223" s="20"/>
      <c r="G223" s="20"/>
      <c r="H223" s="20"/>
      <c r="I223" s="21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2:24" x14ac:dyDescent="0.2">
      <c r="B224" s="21"/>
      <c r="C224" s="21"/>
      <c r="D224" s="21"/>
      <c r="E224" s="20"/>
      <c r="F224" s="20"/>
      <c r="G224" s="20"/>
      <c r="H224" s="20"/>
      <c r="I224" s="2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2:24" x14ac:dyDescent="0.2">
      <c r="B225" s="21"/>
      <c r="C225" s="21"/>
      <c r="D225" s="21"/>
      <c r="E225" s="20"/>
      <c r="F225" s="20"/>
      <c r="G225" s="20"/>
      <c r="H225" s="20"/>
      <c r="I225" s="21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2:24" x14ac:dyDescent="0.2">
      <c r="B226" s="21"/>
      <c r="C226" s="21"/>
      <c r="D226" s="21"/>
      <c r="E226" s="20"/>
      <c r="F226" s="20"/>
      <c r="G226" s="20"/>
      <c r="H226" s="20"/>
      <c r="I226" s="21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2:24" x14ac:dyDescent="0.2">
      <c r="B227" s="21"/>
      <c r="C227" s="21"/>
      <c r="D227" s="21"/>
      <c r="E227" s="20"/>
      <c r="F227" s="20"/>
      <c r="G227" s="20"/>
      <c r="H227" s="20"/>
      <c r="I227" s="21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2:24" x14ac:dyDescent="0.2">
      <c r="B228" s="21"/>
      <c r="C228" s="21"/>
      <c r="D228" s="21"/>
      <c r="E228" s="20"/>
      <c r="F228" s="20"/>
      <c r="G228" s="20"/>
      <c r="H228" s="20"/>
      <c r="I228" s="21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2:24" x14ac:dyDescent="0.2">
      <c r="B229" s="21"/>
      <c r="C229" s="21"/>
      <c r="D229" s="21"/>
      <c r="E229" s="20"/>
      <c r="F229" s="20"/>
      <c r="G229" s="20"/>
      <c r="H229" s="20"/>
      <c r="I229" s="21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2:24" x14ac:dyDescent="0.2">
      <c r="B230" s="21"/>
      <c r="C230" s="21"/>
      <c r="D230" s="21"/>
      <c r="E230" s="20"/>
      <c r="F230" s="20"/>
      <c r="G230" s="20"/>
      <c r="H230" s="20"/>
      <c r="I230" s="21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2:24" x14ac:dyDescent="0.2">
      <c r="B231" s="21"/>
      <c r="C231" s="21"/>
      <c r="D231" s="21"/>
      <c r="E231" s="20"/>
      <c r="F231" s="20"/>
      <c r="G231" s="20"/>
      <c r="H231" s="20"/>
      <c r="I231" s="21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2:24" x14ac:dyDescent="0.2">
      <c r="B232" s="21"/>
      <c r="C232" s="21"/>
      <c r="D232" s="21"/>
      <c r="E232" s="20"/>
      <c r="F232" s="20"/>
      <c r="G232" s="20"/>
      <c r="H232" s="20"/>
      <c r="I232" s="21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2:24" x14ac:dyDescent="0.2">
      <c r="B233" s="21"/>
      <c r="C233" s="21"/>
      <c r="D233" s="21"/>
      <c r="E233" s="20"/>
      <c r="F233" s="20"/>
      <c r="G233" s="20"/>
      <c r="H233" s="20"/>
      <c r="I233" s="21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2:24" x14ac:dyDescent="0.2">
      <c r="B234" s="21"/>
      <c r="C234" s="21"/>
      <c r="D234" s="21"/>
      <c r="E234" s="20"/>
      <c r="F234" s="20"/>
      <c r="G234" s="20"/>
      <c r="H234" s="20"/>
      <c r="I234" s="21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2:24" x14ac:dyDescent="0.2">
      <c r="B235" s="21"/>
      <c r="C235" s="21"/>
      <c r="D235" s="21"/>
      <c r="E235" s="20"/>
      <c r="F235" s="20"/>
      <c r="G235" s="20"/>
      <c r="H235" s="20"/>
      <c r="I235" s="21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2:24" x14ac:dyDescent="0.2">
      <c r="B236" s="21"/>
      <c r="C236" s="21"/>
      <c r="D236" s="21"/>
      <c r="E236" s="20"/>
      <c r="F236" s="20"/>
      <c r="G236" s="20"/>
      <c r="H236" s="20"/>
      <c r="I236" s="21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2:24" x14ac:dyDescent="0.2">
      <c r="B237" s="21"/>
      <c r="C237" s="21"/>
      <c r="D237" s="21"/>
      <c r="E237" s="20"/>
      <c r="F237" s="20"/>
      <c r="G237" s="20"/>
      <c r="H237" s="20"/>
      <c r="I237" s="21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2:24" x14ac:dyDescent="0.2">
      <c r="B238" s="21"/>
      <c r="C238" s="21"/>
      <c r="D238" s="21"/>
      <c r="E238" s="20"/>
      <c r="F238" s="20"/>
      <c r="G238" s="20"/>
      <c r="H238" s="20"/>
      <c r="I238" s="21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2:24" x14ac:dyDescent="0.2">
      <c r="B239" s="21"/>
      <c r="C239" s="21"/>
      <c r="D239" s="21"/>
      <c r="E239" s="20"/>
      <c r="F239" s="20"/>
      <c r="G239" s="20"/>
      <c r="H239" s="20"/>
      <c r="I239" s="21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2:24" x14ac:dyDescent="0.2">
      <c r="B240" s="21"/>
      <c r="C240" s="21"/>
      <c r="D240" s="21"/>
      <c r="E240" s="20"/>
      <c r="F240" s="20"/>
      <c r="G240" s="20"/>
      <c r="H240" s="20"/>
      <c r="I240" s="21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2:24" x14ac:dyDescent="0.2">
      <c r="B241" s="21"/>
      <c r="C241" s="21"/>
      <c r="D241" s="21"/>
      <c r="E241" s="20"/>
      <c r="F241" s="20"/>
      <c r="G241" s="20"/>
      <c r="H241" s="20"/>
      <c r="I241" s="21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2:24" x14ac:dyDescent="0.2">
      <c r="B242" s="21"/>
      <c r="C242" s="21"/>
      <c r="D242" s="21"/>
      <c r="E242" s="20"/>
      <c r="F242" s="20"/>
      <c r="G242" s="20"/>
      <c r="H242" s="20"/>
      <c r="I242" s="21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2:24" x14ac:dyDescent="0.2">
      <c r="B243" s="21"/>
      <c r="C243" s="21"/>
      <c r="D243" s="21"/>
      <c r="E243" s="20"/>
      <c r="F243" s="20"/>
      <c r="G243" s="20"/>
      <c r="H243" s="20"/>
      <c r="I243" s="21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2:24" x14ac:dyDescent="0.2">
      <c r="B244" s="21"/>
      <c r="C244" s="21"/>
      <c r="D244" s="21"/>
      <c r="E244" s="20"/>
      <c r="F244" s="20"/>
      <c r="G244" s="20"/>
      <c r="H244" s="20"/>
      <c r="I244" s="21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2:24" x14ac:dyDescent="0.2">
      <c r="B245" s="21"/>
      <c r="C245" s="21"/>
      <c r="D245" s="21"/>
      <c r="E245" s="20"/>
      <c r="F245" s="20"/>
      <c r="G245" s="20"/>
      <c r="H245" s="20"/>
      <c r="I245" s="21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2:24" x14ac:dyDescent="0.2">
      <c r="B246" s="21"/>
      <c r="C246" s="21"/>
      <c r="D246" s="21"/>
      <c r="E246" s="20"/>
      <c r="F246" s="20"/>
      <c r="G246" s="20"/>
      <c r="H246" s="20"/>
      <c r="I246" s="21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2:24" x14ac:dyDescent="0.2">
      <c r="B247" s="21"/>
      <c r="C247" s="21"/>
      <c r="D247" s="21"/>
      <c r="E247" s="20"/>
      <c r="F247" s="20"/>
      <c r="G247" s="20"/>
      <c r="H247" s="20"/>
      <c r="I247" s="21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2:24" x14ac:dyDescent="0.2">
      <c r="B248" s="21"/>
      <c r="C248" s="21"/>
      <c r="D248" s="21"/>
      <c r="E248" s="20"/>
      <c r="F248" s="20"/>
      <c r="G248" s="20"/>
      <c r="H248" s="20"/>
      <c r="I248" s="21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2:24" x14ac:dyDescent="0.2">
      <c r="B249" s="21"/>
      <c r="C249" s="21"/>
      <c r="D249" s="21"/>
      <c r="E249" s="20"/>
      <c r="F249" s="20"/>
      <c r="G249" s="20"/>
      <c r="H249" s="20"/>
      <c r="I249" s="21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2:24" x14ac:dyDescent="0.2">
      <c r="B250" s="21"/>
      <c r="C250" s="21"/>
      <c r="D250" s="21"/>
      <c r="E250" s="20"/>
      <c r="F250" s="20"/>
      <c r="G250" s="20"/>
      <c r="H250" s="20"/>
      <c r="I250" s="21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2:24" x14ac:dyDescent="0.2">
      <c r="B251" s="21"/>
      <c r="C251" s="21"/>
      <c r="D251" s="21"/>
      <c r="E251" s="20"/>
      <c r="F251" s="20"/>
      <c r="G251" s="20"/>
      <c r="H251" s="20"/>
      <c r="I251" s="21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2:24" x14ac:dyDescent="0.2">
      <c r="B252" s="21"/>
      <c r="C252" s="21"/>
      <c r="D252" s="21"/>
      <c r="E252" s="20"/>
      <c r="F252" s="20"/>
      <c r="G252" s="20"/>
      <c r="H252" s="20"/>
      <c r="I252" s="21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2:24" x14ac:dyDescent="0.2">
      <c r="B253" s="21"/>
      <c r="C253" s="21"/>
      <c r="D253" s="21"/>
      <c r="E253" s="20"/>
      <c r="F253" s="20"/>
      <c r="G253" s="20"/>
      <c r="H253" s="20"/>
      <c r="I253" s="21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2:24" x14ac:dyDescent="0.2">
      <c r="B254" s="21"/>
      <c r="C254" s="21"/>
      <c r="D254" s="21"/>
      <c r="E254" s="20"/>
      <c r="F254" s="20"/>
      <c r="G254" s="20"/>
      <c r="H254" s="20"/>
      <c r="I254" s="21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2:24" x14ac:dyDescent="0.2">
      <c r="B255" s="21"/>
      <c r="C255" s="21"/>
      <c r="D255" s="21"/>
      <c r="E255" s="20"/>
      <c r="F255" s="20"/>
      <c r="G255" s="20"/>
      <c r="H255" s="20"/>
      <c r="I255" s="21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2:24" x14ac:dyDescent="0.2">
      <c r="B256" s="21"/>
      <c r="C256" s="21"/>
      <c r="D256" s="21"/>
      <c r="E256" s="20"/>
      <c r="F256" s="20"/>
      <c r="G256" s="20"/>
      <c r="H256" s="20"/>
      <c r="I256" s="21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2:24" x14ac:dyDescent="0.2">
      <c r="B257" s="21"/>
      <c r="C257" s="21"/>
      <c r="D257" s="21"/>
      <c r="E257" s="20"/>
      <c r="F257" s="20"/>
      <c r="G257" s="20"/>
      <c r="H257" s="20"/>
      <c r="I257" s="21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2:24" x14ac:dyDescent="0.2">
      <c r="B258" s="21"/>
      <c r="C258" s="21"/>
      <c r="D258" s="21"/>
      <c r="E258" s="20"/>
      <c r="F258" s="20"/>
      <c r="G258" s="20"/>
      <c r="H258" s="20"/>
      <c r="I258" s="21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2:24" x14ac:dyDescent="0.2">
      <c r="B259" s="21"/>
      <c r="C259" s="21"/>
      <c r="D259" s="21"/>
      <c r="E259" s="20"/>
      <c r="F259" s="20"/>
      <c r="G259" s="20"/>
      <c r="H259" s="20"/>
      <c r="I259" s="21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2:24" x14ac:dyDescent="0.2">
      <c r="B260" s="21"/>
      <c r="C260" s="21"/>
      <c r="D260" s="21"/>
      <c r="E260" s="20"/>
      <c r="F260" s="20"/>
      <c r="G260" s="20"/>
      <c r="H260" s="20"/>
      <c r="I260" s="21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2:24" x14ac:dyDescent="0.2">
      <c r="B261" s="21"/>
      <c r="C261" s="21"/>
      <c r="D261" s="21"/>
      <c r="E261" s="20"/>
      <c r="F261" s="20"/>
      <c r="G261" s="20"/>
      <c r="H261" s="20"/>
      <c r="I261" s="21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2:24" x14ac:dyDescent="0.2">
      <c r="B262" s="21"/>
      <c r="C262" s="21"/>
      <c r="D262" s="21"/>
      <c r="E262" s="20"/>
      <c r="F262" s="20"/>
      <c r="G262" s="20"/>
      <c r="H262" s="20"/>
      <c r="I262" s="21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2:24" x14ac:dyDescent="0.2">
      <c r="B263" s="21"/>
      <c r="C263" s="21"/>
      <c r="D263" s="21"/>
      <c r="E263" s="20"/>
      <c r="F263" s="20"/>
      <c r="G263" s="20"/>
      <c r="H263" s="20"/>
      <c r="I263" s="2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2:24" x14ac:dyDescent="0.2">
      <c r="B264" s="21"/>
      <c r="C264" s="21"/>
      <c r="D264" s="21"/>
      <c r="E264" s="20"/>
      <c r="F264" s="20"/>
      <c r="G264" s="20"/>
      <c r="H264" s="20"/>
      <c r="I264" s="2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2:24" x14ac:dyDescent="0.2">
      <c r="B265" s="21"/>
      <c r="C265" s="21"/>
      <c r="D265" s="21"/>
      <c r="E265" s="20"/>
      <c r="F265" s="20"/>
      <c r="G265" s="20"/>
      <c r="H265" s="20"/>
      <c r="I265" s="2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2:24" x14ac:dyDescent="0.2">
      <c r="B266" s="21"/>
      <c r="C266" s="21"/>
      <c r="D266" s="21"/>
      <c r="E266" s="20"/>
      <c r="F266" s="20"/>
      <c r="G266" s="20"/>
      <c r="H266" s="20"/>
      <c r="I266" s="21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2:24" x14ac:dyDescent="0.2">
      <c r="B267" s="21"/>
      <c r="C267" s="21"/>
      <c r="D267" s="21"/>
      <c r="E267" s="20"/>
      <c r="F267" s="20"/>
      <c r="G267" s="20"/>
      <c r="H267" s="20"/>
      <c r="I267" s="21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2:24" x14ac:dyDescent="0.2">
      <c r="B268" s="21"/>
      <c r="C268" s="21"/>
      <c r="D268" s="21"/>
      <c r="E268" s="20"/>
      <c r="F268" s="20"/>
      <c r="G268" s="20"/>
      <c r="H268" s="20"/>
      <c r="I268" s="21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2:24" x14ac:dyDescent="0.2">
      <c r="B269" s="21"/>
      <c r="C269" s="21"/>
      <c r="D269" s="21"/>
      <c r="E269" s="20"/>
      <c r="F269" s="20"/>
      <c r="G269" s="20"/>
      <c r="H269" s="20"/>
      <c r="I269" s="21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2:24" x14ac:dyDescent="0.2">
      <c r="B270" s="21"/>
      <c r="C270" s="21"/>
      <c r="D270" s="21"/>
      <c r="E270" s="20"/>
      <c r="F270" s="20"/>
      <c r="G270" s="20"/>
      <c r="H270" s="20"/>
      <c r="I270" s="21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2:24" x14ac:dyDescent="0.2">
      <c r="B271" s="21"/>
      <c r="C271" s="21"/>
      <c r="D271" s="21"/>
      <c r="E271" s="20"/>
      <c r="F271" s="20"/>
      <c r="G271" s="20"/>
      <c r="H271" s="20"/>
      <c r="I271" s="21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2:24" x14ac:dyDescent="0.2">
      <c r="B272" s="21"/>
      <c r="C272" s="21"/>
      <c r="D272" s="21"/>
      <c r="E272" s="20"/>
      <c r="F272" s="20"/>
      <c r="G272" s="20"/>
      <c r="H272" s="20"/>
      <c r="I272" s="21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2:24" x14ac:dyDescent="0.2">
      <c r="B273" s="21"/>
      <c r="C273" s="21"/>
      <c r="D273" s="21"/>
      <c r="E273" s="20"/>
      <c r="F273" s="20"/>
      <c r="G273" s="20"/>
      <c r="H273" s="20"/>
      <c r="I273" s="21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2:24" x14ac:dyDescent="0.2">
      <c r="B274" s="21"/>
      <c r="C274" s="21"/>
      <c r="D274" s="21"/>
      <c r="E274" s="20"/>
      <c r="F274" s="20"/>
      <c r="G274" s="20"/>
      <c r="H274" s="20"/>
      <c r="I274" s="21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2:24" x14ac:dyDescent="0.2">
      <c r="B275" s="21"/>
      <c r="C275" s="21"/>
      <c r="D275" s="21"/>
      <c r="E275" s="20"/>
      <c r="F275" s="20"/>
      <c r="G275" s="20"/>
      <c r="H275" s="20"/>
      <c r="I275" s="21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2:24" x14ac:dyDescent="0.2">
      <c r="B276" s="21"/>
      <c r="C276" s="21"/>
      <c r="D276" s="21"/>
      <c r="E276" s="20"/>
      <c r="F276" s="20"/>
      <c r="G276" s="20"/>
      <c r="H276" s="20"/>
      <c r="I276" s="21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2:24" x14ac:dyDescent="0.2">
      <c r="B277" s="21"/>
      <c r="C277" s="21"/>
      <c r="D277" s="21"/>
      <c r="E277" s="20"/>
      <c r="F277" s="20"/>
      <c r="G277" s="20"/>
      <c r="H277" s="20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2:24" x14ac:dyDescent="0.2">
      <c r="B278" s="21"/>
      <c r="C278" s="21"/>
      <c r="D278" s="21"/>
      <c r="E278" s="20"/>
      <c r="F278" s="20"/>
      <c r="G278" s="20"/>
      <c r="H278" s="20"/>
      <c r="I278" s="21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2:24" x14ac:dyDescent="0.2">
      <c r="B279" s="21"/>
      <c r="C279" s="21"/>
      <c r="D279" s="21"/>
      <c r="E279" s="20"/>
      <c r="F279" s="20"/>
      <c r="G279" s="20"/>
      <c r="H279" s="20"/>
      <c r="I279" s="21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2:24" x14ac:dyDescent="0.2">
      <c r="B280" s="21"/>
      <c r="C280" s="21"/>
      <c r="D280" s="21"/>
      <c r="E280" s="20"/>
      <c r="F280" s="20"/>
      <c r="G280" s="20"/>
      <c r="H280" s="20"/>
      <c r="I280" s="21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2:24" x14ac:dyDescent="0.2">
      <c r="B281" s="21"/>
      <c r="C281" s="21"/>
      <c r="D281" s="21"/>
      <c r="E281" s="20"/>
      <c r="F281" s="20"/>
      <c r="G281" s="20"/>
      <c r="H281" s="20"/>
      <c r="I281" s="21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2:24" x14ac:dyDescent="0.2">
      <c r="B282" s="21"/>
      <c r="C282" s="21"/>
      <c r="D282" s="21"/>
      <c r="E282" s="20"/>
      <c r="F282" s="20"/>
      <c r="G282" s="20"/>
      <c r="H282" s="20"/>
      <c r="I282" s="21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2:24" x14ac:dyDescent="0.2">
      <c r="B283" s="21"/>
      <c r="C283" s="21"/>
      <c r="D283" s="21"/>
      <c r="E283" s="20"/>
      <c r="F283" s="20"/>
      <c r="G283" s="20"/>
      <c r="H283" s="20"/>
      <c r="I283" s="2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2:24" x14ac:dyDescent="0.2">
      <c r="B284" s="21"/>
      <c r="C284" s="21"/>
      <c r="D284" s="21"/>
      <c r="E284" s="20"/>
      <c r="F284" s="20"/>
      <c r="G284" s="20"/>
      <c r="H284" s="20"/>
      <c r="I284" s="21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2:24" x14ac:dyDescent="0.2">
      <c r="B285" s="21"/>
      <c r="C285" s="21"/>
      <c r="D285" s="21"/>
      <c r="E285" s="20"/>
      <c r="F285" s="20"/>
      <c r="G285" s="20"/>
      <c r="H285" s="20"/>
      <c r="I285" s="21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2:24" x14ac:dyDescent="0.2">
      <c r="B286" s="21"/>
      <c r="C286" s="21"/>
      <c r="D286" s="21"/>
      <c r="E286" s="20"/>
      <c r="F286" s="20"/>
      <c r="G286" s="20"/>
      <c r="H286" s="20"/>
      <c r="I286" s="2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2:24" x14ac:dyDescent="0.2">
      <c r="B287" s="21"/>
      <c r="C287" s="21"/>
      <c r="D287" s="21"/>
      <c r="E287" s="20"/>
      <c r="F287" s="20"/>
      <c r="G287" s="20"/>
      <c r="H287" s="20"/>
      <c r="I287" s="21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2:24" x14ac:dyDescent="0.2">
      <c r="B288" s="21"/>
      <c r="C288" s="21"/>
      <c r="D288" s="21"/>
      <c r="E288" s="20"/>
      <c r="F288" s="20"/>
      <c r="G288" s="20"/>
      <c r="H288" s="20"/>
      <c r="I288" s="21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2:24" x14ac:dyDescent="0.2">
      <c r="B289" s="21"/>
      <c r="C289" s="21"/>
      <c r="D289" s="21"/>
      <c r="E289" s="20"/>
      <c r="F289" s="20"/>
      <c r="G289" s="20"/>
      <c r="H289" s="20"/>
      <c r="I289" s="2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2:24" x14ac:dyDescent="0.2">
      <c r="B290" s="21"/>
      <c r="C290" s="21"/>
      <c r="D290" s="21"/>
      <c r="E290" s="20"/>
      <c r="F290" s="20"/>
      <c r="G290" s="20"/>
      <c r="H290" s="20"/>
      <c r="I290" s="2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2:24" x14ac:dyDescent="0.2">
      <c r="B291" s="21"/>
      <c r="C291" s="21"/>
      <c r="D291" s="21"/>
      <c r="E291" s="20"/>
      <c r="F291" s="20"/>
      <c r="G291" s="20"/>
      <c r="H291" s="20"/>
      <c r="I291" s="21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2:24" x14ac:dyDescent="0.2">
      <c r="B292" s="21"/>
      <c r="C292" s="21"/>
      <c r="D292" s="21"/>
      <c r="E292" s="20"/>
      <c r="F292" s="20"/>
      <c r="G292" s="20"/>
      <c r="H292" s="20"/>
      <c r="I292" s="21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2:24" x14ac:dyDescent="0.2">
      <c r="B293" s="21"/>
      <c r="C293" s="21"/>
      <c r="D293" s="21"/>
      <c r="E293" s="20"/>
      <c r="F293" s="20"/>
      <c r="G293" s="20"/>
      <c r="H293" s="20"/>
      <c r="I293" s="21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2:24" x14ac:dyDescent="0.2">
      <c r="B294" s="21"/>
      <c r="C294" s="21"/>
      <c r="D294" s="21"/>
      <c r="E294" s="20"/>
      <c r="F294" s="20"/>
      <c r="G294" s="20"/>
      <c r="H294" s="20"/>
      <c r="I294" s="21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2:24" x14ac:dyDescent="0.2">
      <c r="B295" s="21"/>
      <c r="C295" s="21"/>
      <c r="D295" s="21"/>
      <c r="E295" s="20"/>
      <c r="F295" s="20"/>
      <c r="G295" s="20"/>
      <c r="H295" s="20"/>
      <c r="I295" s="21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2:24" x14ac:dyDescent="0.2">
      <c r="B296" s="21"/>
      <c r="C296" s="21"/>
      <c r="D296" s="21"/>
      <c r="E296" s="20"/>
      <c r="F296" s="20"/>
      <c r="G296" s="20"/>
      <c r="H296" s="20"/>
      <c r="I296" s="21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2:24" x14ac:dyDescent="0.2">
      <c r="B297" s="21"/>
      <c r="C297" s="21"/>
      <c r="D297" s="21"/>
      <c r="E297" s="20"/>
      <c r="F297" s="20"/>
      <c r="G297" s="20"/>
      <c r="H297" s="20"/>
      <c r="I297" s="21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2:24" x14ac:dyDescent="0.2">
      <c r="B298" s="21"/>
      <c r="C298" s="21"/>
      <c r="D298" s="21"/>
      <c r="E298" s="20"/>
      <c r="F298" s="20"/>
      <c r="G298" s="20"/>
      <c r="H298" s="20"/>
      <c r="I298" s="21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2:24" x14ac:dyDescent="0.2">
      <c r="B299" s="21"/>
      <c r="C299" s="21"/>
      <c r="D299" s="21"/>
      <c r="E299" s="20"/>
      <c r="F299" s="20"/>
      <c r="G299" s="20"/>
      <c r="H299" s="20"/>
      <c r="I299" s="21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2:24" x14ac:dyDescent="0.2">
      <c r="B300" s="21"/>
      <c r="C300" s="21"/>
      <c r="D300" s="21"/>
      <c r="E300" s="20"/>
      <c r="F300" s="20"/>
      <c r="G300" s="20"/>
      <c r="H300" s="20"/>
      <c r="I300" s="21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2:24" x14ac:dyDescent="0.2">
      <c r="B301" s="21"/>
      <c r="C301" s="21"/>
      <c r="D301" s="21"/>
      <c r="E301" s="20"/>
      <c r="F301" s="20"/>
      <c r="G301" s="20"/>
      <c r="H301" s="20"/>
      <c r="I301" s="21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2:24" x14ac:dyDescent="0.2">
      <c r="B302" s="21"/>
      <c r="C302" s="21"/>
      <c r="D302" s="21"/>
      <c r="E302" s="20"/>
      <c r="F302" s="20"/>
      <c r="G302" s="20"/>
      <c r="H302" s="20"/>
      <c r="I302" s="21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2:24" x14ac:dyDescent="0.2">
      <c r="B303" s="21"/>
      <c r="C303" s="21"/>
      <c r="D303" s="21"/>
      <c r="E303" s="20"/>
      <c r="F303" s="20"/>
      <c r="G303" s="20"/>
      <c r="H303" s="20"/>
      <c r="I303" s="21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2:24" x14ac:dyDescent="0.2">
      <c r="B304" s="21"/>
      <c r="C304" s="21"/>
      <c r="D304" s="21"/>
      <c r="E304" s="20"/>
      <c r="F304" s="20"/>
      <c r="G304" s="20"/>
      <c r="H304" s="20"/>
      <c r="I304" s="21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2:24" x14ac:dyDescent="0.2">
      <c r="B305" s="21"/>
      <c r="C305" s="21"/>
      <c r="D305" s="21"/>
      <c r="E305" s="20"/>
      <c r="F305" s="20"/>
      <c r="G305" s="20"/>
      <c r="H305" s="20"/>
      <c r="I305" s="21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2:24" x14ac:dyDescent="0.2">
      <c r="B306" s="21"/>
      <c r="C306" s="21"/>
      <c r="D306" s="21"/>
      <c r="E306" s="20"/>
      <c r="F306" s="20"/>
      <c r="G306" s="20"/>
      <c r="H306" s="20"/>
      <c r="I306" s="21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2:24" x14ac:dyDescent="0.2">
      <c r="B307" s="21"/>
      <c r="C307" s="21"/>
      <c r="D307" s="21"/>
      <c r="E307" s="20"/>
      <c r="F307" s="20"/>
      <c r="G307" s="20"/>
      <c r="H307" s="20"/>
      <c r="I307" s="21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2:24" x14ac:dyDescent="0.2">
      <c r="B308" s="21"/>
      <c r="C308" s="21"/>
      <c r="D308" s="21"/>
      <c r="E308" s="20"/>
      <c r="F308" s="20"/>
      <c r="G308" s="20"/>
      <c r="H308" s="20"/>
      <c r="I308" s="21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2:24" x14ac:dyDescent="0.2">
      <c r="B309" s="21"/>
      <c r="C309" s="21"/>
      <c r="D309" s="21"/>
      <c r="E309" s="20"/>
      <c r="F309" s="20"/>
      <c r="G309" s="20"/>
      <c r="H309" s="20"/>
      <c r="I309" s="21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2:24" x14ac:dyDescent="0.2">
      <c r="B310" s="21"/>
      <c r="C310" s="21"/>
      <c r="D310" s="21"/>
      <c r="E310" s="20"/>
      <c r="F310" s="20"/>
      <c r="G310" s="20"/>
      <c r="H310" s="20"/>
      <c r="I310" s="21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2:24" x14ac:dyDescent="0.2">
      <c r="B311" s="21"/>
      <c r="C311" s="21"/>
      <c r="D311" s="21"/>
      <c r="E311" s="20"/>
      <c r="F311" s="20"/>
      <c r="G311" s="20"/>
      <c r="H311" s="20"/>
      <c r="I311" s="21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2:24" x14ac:dyDescent="0.2">
      <c r="B312" s="21"/>
      <c r="C312" s="21"/>
      <c r="D312" s="21"/>
      <c r="E312" s="20"/>
      <c r="F312" s="20"/>
      <c r="G312" s="20"/>
      <c r="H312" s="20"/>
      <c r="I312" s="21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2:24" x14ac:dyDescent="0.2">
      <c r="B313" s="21"/>
      <c r="C313" s="21"/>
      <c r="D313" s="21"/>
      <c r="E313" s="20"/>
      <c r="F313" s="20"/>
      <c r="G313" s="20"/>
      <c r="H313" s="20"/>
      <c r="I313" s="21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2:24" x14ac:dyDescent="0.2">
      <c r="B314" s="21"/>
      <c r="C314" s="21"/>
      <c r="D314" s="21"/>
      <c r="E314" s="20"/>
      <c r="F314" s="20"/>
      <c r="G314" s="20"/>
      <c r="H314" s="20"/>
      <c r="I314" s="21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2:24" x14ac:dyDescent="0.2">
      <c r="B315" s="21"/>
      <c r="C315" s="21"/>
      <c r="D315" s="21"/>
      <c r="E315" s="20"/>
      <c r="F315" s="20"/>
      <c r="G315" s="20"/>
      <c r="H315" s="20"/>
      <c r="I315" s="21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2:24" x14ac:dyDescent="0.2">
      <c r="B316" s="21"/>
      <c r="C316" s="21"/>
      <c r="D316" s="21"/>
      <c r="E316" s="20"/>
      <c r="F316" s="20"/>
      <c r="G316" s="20"/>
      <c r="H316" s="20"/>
      <c r="I316" s="21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2:24" x14ac:dyDescent="0.2">
      <c r="B317" s="21"/>
      <c r="C317" s="21"/>
      <c r="D317" s="21"/>
      <c r="E317" s="20"/>
      <c r="F317" s="20"/>
      <c r="G317" s="20"/>
      <c r="H317" s="20"/>
      <c r="I317" s="21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2:24" x14ac:dyDescent="0.2">
      <c r="B318" s="21"/>
      <c r="C318" s="21"/>
      <c r="D318" s="21"/>
      <c r="E318" s="20"/>
      <c r="F318" s="20"/>
      <c r="G318" s="20"/>
      <c r="H318" s="20"/>
      <c r="I318" s="21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2:24" x14ac:dyDescent="0.2">
      <c r="B319" s="21"/>
      <c r="C319" s="21"/>
      <c r="D319" s="21"/>
      <c r="E319" s="20"/>
      <c r="F319" s="20"/>
      <c r="G319" s="20"/>
      <c r="H319" s="20"/>
      <c r="I319" s="21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2:24" x14ac:dyDescent="0.2">
      <c r="B320" s="21"/>
      <c r="C320" s="21"/>
      <c r="D320" s="21"/>
      <c r="E320" s="20"/>
      <c r="F320" s="20"/>
      <c r="G320" s="20"/>
      <c r="H320" s="20"/>
      <c r="I320" s="21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2:24" x14ac:dyDescent="0.2">
      <c r="B321" s="21"/>
      <c r="C321" s="21"/>
      <c r="D321" s="21"/>
      <c r="E321" s="20"/>
      <c r="F321" s="20"/>
      <c r="G321" s="20"/>
      <c r="H321" s="20"/>
      <c r="I321" s="21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2:24" x14ac:dyDescent="0.2">
      <c r="B322" s="21"/>
      <c r="C322" s="21"/>
      <c r="D322" s="21"/>
      <c r="E322" s="20"/>
      <c r="F322" s="20"/>
      <c r="G322" s="20"/>
      <c r="H322" s="20"/>
      <c r="I322" s="21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2:24" x14ac:dyDescent="0.2">
      <c r="B323" s="21"/>
      <c r="C323" s="21"/>
      <c r="D323" s="21"/>
      <c r="E323" s="20"/>
      <c r="F323" s="20"/>
      <c r="G323" s="20"/>
      <c r="H323" s="20"/>
      <c r="I323" s="21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2:24" x14ac:dyDescent="0.2">
      <c r="B324" s="21"/>
      <c r="C324" s="21"/>
      <c r="D324" s="21"/>
      <c r="E324" s="20"/>
      <c r="F324" s="20"/>
      <c r="G324" s="20"/>
      <c r="H324" s="20"/>
      <c r="I324" s="21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2:24" x14ac:dyDescent="0.2">
      <c r="B325" s="21"/>
      <c r="C325" s="21"/>
      <c r="D325" s="21"/>
      <c r="E325" s="20"/>
      <c r="F325" s="20"/>
      <c r="G325" s="20"/>
      <c r="H325" s="20"/>
      <c r="I325" s="21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2:24" x14ac:dyDescent="0.2">
      <c r="B326" s="21"/>
      <c r="C326" s="21"/>
      <c r="D326" s="21"/>
      <c r="E326" s="20"/>
      <c r="F326" s="20"/>
      <c r="G326" s="20"/>
      <c r="H326" s="20"/>
      <c r="I326" s="21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2:24" x14ac:dyDescent="0.2">
      <c r="B327" s="21"/>
      <c r="C327" s="21"/>
      <c r="D327" s="21"/>
      <c r="E327" s="20"/>
      <c r="F327" s="20"/>
      <c r="G327" s="20"/>
      <c r="H327" s="20"/>
      <c r="I327" s="21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2:24" x14ac:dyDescent="0.2">
      <c r="B328" s="21"/>
      <c r="C328" s="21"/>
      <c r="D328" s="21"/>
      <c r="E328" s="20"/>
      <c r="F328" s="20"/>
      <c r="G328" s="20"/>
      <c r="H328" s="20"/>
      <c r="I328" s="21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2:24" x14ac:dyDescent="0.2">
      <c r="B329" s="21"/>
      <c r="C329" s="21"/>
      <c r="D329" s="21"/>
      <c r="E329" s="20"/>
      <c r="F329" s="20"/>
      <c r="G329" s="20"/>
      <c r="H329" s="20"/>
      <c r="I329" s="21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2:24" x14ac:dyDescent="0.2">
      <c r="B330" s="21"/>
      <c r="C330" s="21"/>
      <c r="D330" s="21"/>
      <c r="E330" s="20"/>
      <c r="F330" s="20"/>
      <c r="G330" s="20"/>
      <c r="H330" s="20"/>
      <c r="I330" s="21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2:24" x14ac:dyDescent="0.2">
      <c r="B331" s="21"/>
      <c r="C331" s="21"/>
      <c r="D331" s="21"/>
      <c r="E331" s="20"/>
      <c r="F331" s="20"/>
      <c r="G331" s="20"/>
      <c r="H331" s="20"/>
      <c r="I331" s="21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2:24" x14ac:dyDescent="0.2">
      <c r="B332" s="21"/>
      <c r="C332" s="21"/>
      <c r="D332" s="21"/>
      <c r="E332" s="20"/>
      <c r="F332" s="20"/>
      <c r="G332" s="20"/>
      <c r="H332" s="20"/>
      <c r="I332" s="21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2:24" x14ac:dyDescent="0.2">
      <c r="B333" s="21"/>
      <c r="C333" s="21"/>
      <c r="D333" s="21"/>
      <c r="E333" s="20"/>
      <c r="F333" s="20"/>
      <c r="G333" s="20"/>
      <c r="H333" s="20"/>
      <c r="I333" s="21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2:24" x14ac:dyDescent="0.2">
      <c r="B334" s="21"/>
      <c r="C334" s="21"/>
      <c r="D334" s="21"/>
      <c r="E334" s="20"/>
      <c r="F334" s="20"/>
      <c r="G334" s="20"/>
      <c r="H334" s="20"/>
      <c r="I334" s="21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2:24" x14ac:dyDescent="0.2">
      <c r="B335" s="21"/>
      <c r="C335" s="21"/>
      <c r="D335" s="21"/>
      <c r="E335" s="20"/>
      <c r="F335" s="20"/>
      <c r="G335" s="20"/>
      <c r="H335" s="20"/>
      <c r="I335" s="21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2:24" x14ac:dyDescent="0.2">
      <c r="B336" s="21"/>
      <c r="C336" s="21"/>
      <c r="D336" s="21"/>
      <c r="E336" s="20"/>
      <c r="F336" s="20"/>
      <c r="G336" s="20"/>
      <c r="H336" s="20"/>
      <c r="I336" s="21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2:24" x14ac:dyDescent="0.2">
      <c r="B337" s="21"/>
      <c r="C337" s="21"/>
      <c r="D337" s="21"/>
      <c r="E337" s="20"/>
      <c r="F337" s="20"/>
      <c r="G337" s="20"/>
      <c r="H337" s="20"/>
      <c r="I337" s="21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2:24" x14ac:dyDescent="0.2">
      <c r="B338" s="21"/>
      <c r="C338" s="21"/>
      <c r="D338" s="21"/>
      <c r="E338" s="20"/>
      <c r="F338" s="20"/>
      <c r="G338" s="20"/>
      <c r="H338" s="20"/>
      <c r="I338" s="21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2:24" x14ac:dyDescent="0.2">
      <c r="B339" s="21"/>
      <c r="C339" s="21"/>
      <c r="D339" s="21"/>
      <c r="E339" s="20"/>
      <c r="F339" s="20"/>
      <c r="G339" s="20"/>
      <c r="H339" s="20"/>
      <c r="I339" s="21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2:24" x14ac:dyDescent="0.2">
      <c r="B340" s="21"/>
      <c r="C340" s="21"/>
      <c r="D340" s="21"/>
      <c r="E340" s="20"/>
      <c r="F340" s="20"/>
      <c r="G340" s="20"/>
      <c r="H340" s="20"/>
      <c r="I340" s="21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2:24" x14ac:dyDescent="0.2">
      <c r="B341" s="21"/>
      <c r="C341" s="21"/>
      <c r="D341" s="21"/>
      <c r="E341" s="20"/>
      <c r="F341" s="20"/>
      <c r="G341" s="20"/>
      <c r="H341" s="20"/>
      <c r="I341" s="21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2:24" x14ac:dyDescent="0.2">
      <c r="B342" s="21"/>
      <c r="C342" s="21"/>
      <c r="D342" s="21"/>
      <c r="E342" s="20"/>
      <c r="F342" s="20"/>
      <c r="G342" s="20"/>
      <c r="H342" s="20"/>
      <c r="I342" s="21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2:24" x14ac:dyDescent="0.2">
      <c r="B343" s="21"/>
      <c r="C343" s="21"/>
      <c r="D343" s="21"/>
      <c r="E343" s="20"/>
      <c r="F343" s="20"/>
      <c r="G343" s="20"/>
      <c r="H343" s="20"/>
      <c r="I343" s="21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2:24" x14ac:dyDescent="0.2">
      <c r="B344" s="21"/>
      <c r="C344" s="21"/>
      <c r="D344" s="21"/>
      <c r="E344" s="20"/>
      <c r="F344" s="20"/>
      <c r="G344" s="20"/>
      <c r="H344" s="20"/>
      <c r="I344" s="21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2:24" x14ac:dyDescent="0.2">
      <c r="B345" s="21"/>
      <c r="C345" s="21"/>
      <c r="D345" s="21"/>
      <c r="E345" s="20"/>
      <c r="F345" s="20"/>
      <c r="G345" s="20"/>
      <c r="H345" s="20"/>
      <c r="I345" s="21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2:24" x14ac:dyDescent="0.2">
      <c r="B346" s="21"/>
      <c r="C346" s="21"/>
      <c r="D346" s="21"/>
      <c r="E346" s="20"/>
      <c r="F346" s="20"/>
      <c r="G346" s="20"/>
      <c r="H346" s="20"/>
      <c r="I346" s="21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2:24" x14ac:dyDescent="0.2">
      <c r="B347" s="21"/>
      <c r="C347" s="21"/>
      <c r="D347" s="21"/>
      <c r="E347" s="20"/>
      <c r="F347" s="20"/>
      <c r="G347" s="20"/>
      <c r="H347" s="20"/>
      <c r="I347" s="21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2:24" x14ac:dyDescent="0.2">
      <c r="B348" s="21"/>
      <c r="C348" s="21"/>
      <c r="D348" s="21"/>
      <c r="E348" s="20"/>
      <c r="F348" s="20"/>
      <c r="G348" s="20"/>
      <c r="H348" s="20"/>
      <c r="I348" s="21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2:24" x14ac:dyDescent="0.2">
      <c r="B349" s="21"/>
      <c r="C349" s="21"/>
      <c r="D349" s="21"/>
      <c r="E349" s="20"/>
      <c r="F349" s="20"/>
      <c r="G349" s="20"/>
      <c r="H349" s="20"/>
      <c r="I349" s="21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2:24" x14ac:dyDescent="0.2">
      <c r="B350" s="21"/>
      <c r="C350" s="21"/>
      <c r="D350" s="21"/>
      <c r="E350" s="20"/>
      <c r="F350" s="20"/>
      <c r="G350" s="20"/>
      <c r="H350" s="20"/>
      <c r="I350" s="21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2:24" x14ac:dyDescent="0.2">
      <c r="B351" s="21"/>
      <c r="C351" s="21"/>
      <c r="D351" s="21"/>
      <c r="E351" s="20"/>
      <c r="F351" s="20"/>
      <c r="G351" s="20"/>
      <c r="H351" s="20"/>
      <c r="I351" s="21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2:24" x14ac:dyDescent="0.2">
      <c r="B352" s="21"/>
      <c r="C352" s="21"/>
      <c r="D352" s="21"/>
      <c r="E352" s="20"/>
      <c r="F352" s="20"/>
      <c r="G352" s="20"/>
      <c r="H352" s="20"/>
      <c r="I352" s="21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2:24" x14ac:dyDescent="0.2">
      <c r="B353" s="21"/>
      <c r="C353" s="21"/>
      <c r="D353" s="21"/>
      <c r="E353" s="20"/>
      <c r="F353" s="20"/>
      <c r="G353" s="20"/>
      <c r="H353" s="20"/>
      <c r="I353" s="21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2:24" x14ac:dyDescent="0.2">
      <c r="B354" s="21"/>
      <c r="C354" s="21"/>
      <c r="D354" s="21"/>
      <c r="E354" s="20"/>
      <c r="F354" s="20"/>
      <c r="G354" s="20"/>
      <c r="H354" s="20"/>
      <c r="I354" s="21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2:24" x14ac:dyDescent="0.2">
      <c r="B355" s="21"/>
      <c r="C355" s="21"/>
      <c r="D355" s="21"/>
      <c r="E355" s="20"/>
      <c r="F355" s="20"/>
      <c r="G355" s="20"/>
      <c r="H355" s="20"/>
      <c r="I355" s="21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2:24" x14ac:dyDescent="0.2">
      <c r="B356" s="21"/>
      <c r="C356" s="21"/>
      <c r="D356" s="21"/>
      <c r="E356" s="20"/>
      <c r="F356" s="20"/>
      <c r="G356" s="20"/>
      <c r="H356" s="20"/>
      <c r="I356" s="21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2:24" x14ac:dyDescent="0.2">
      <c r="B357" s="21"/>
      <c r="C357" s="21"/>
      <c r="D357" s="21"/>
      <c r="E357" s="20"/>
      <c r="F357" s="20"/>
      <c r="G357" s="20"/>
      <c r="H357" s="20"/>
      <c r="I357" s="21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2:24" x14ac:dyDescent="0.2">
      <c r="B358" s="21"/>
      <c r="C358" s="21"/>
      <c r="D358" s="21"/>
      <c r="E358" s="20"/>
      <c r="F358" s="20"/>
      <c r="G358" s="20"/>
      <c r="H358" s="20"/>
      <c r="I358" s="21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2:24" x14ac:dyDescent="0.2">
      <c r="B359" s="21"/>
      <c r="C359" s="21"/>
      <c r="D359" s="21"/>
      <c r="E359" s="20"/>
      <c r="F359" s="20"/>
      <c r="G359" s="20"/>
      <c r="H359" s="20"/>
      <c r="I359" s="2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2:24" x14ac:dyDescent="0.2">
      <c r="B360" s="21"/>
      <c r="C360" s="21"/>
      <c r="D360" s="21"/>
      <c r="E360" s="20"/>
      <c r="F360" s="20"/>
      <c r="G360" s="20"/>
      <c r="H360" s="20"/>
      <c r="I360" s="2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2:24" x14ac:dyDescent="0.2">
      <c r="B361" s="21"/>
      <c r="C361" s="21"/>
      <c r="D361" s="21"/>
      <c r="E361" s="20"/>
      <c r="F361" s="20"/>
      <c r="G361" s="20"/>
      <c r="H361" s="20"/>
      <c r="I361" s="21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2:24" x14ac:dyDescent="0.2">
      <c r="B362" s="21"/>
      <c r="C362" s="21"/>
      <c r="D362" s="21"/>
      <c r="E362" s="20"/>
      <c r="F362" s="20"/>
      <c r="G362" s="20"/>
      <c r="H362" s="20"/>
      <c r="I362" s="21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2:24" x14ac:dyDescent="0.2">
      <c r="B363" s="21"/>
      <c r="C363" s="21"/>
      <c r="D363" s="21"/>
      <c r="E363" s="20"/>
      <c r="F363" s="20"/>
      <c r="G363" s="20"/>
      <c r="H363" s="20"/>
      <c r="I363" s="21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2:24" x14ac:dyDescent="0.2">
      <c r="B364" s="21"/>
      <c r="C364" s="21"/>
      <c r="D364" s="21"/>
      <c r="E364" s="20"/>
      <c r="F364" s="20"/>
      <c r="G364" s="20"/>
      <c r="H364" s="20"/>
      <c r="I364" s="21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2:24" x14ac:dyDescent="0.2">
      <c r="B365" s="21"/>
      <c r="C365" s="21"/>
      <c r="D365" s="21"/>
      <c r="E365" s="20"/>
      <c r="F365" s="20"/>
      <c r="G365" s="20"/>
      <c r="H365" s="20"/>
      <c r="I365" s="21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2:24" x14ac:dyDescent="0.2">
      <c r="B366" s="21"/>
      <c r="C366" s="21"/>
      <c r="D366" s="21"/>
      <c r="E366" s="20"/>
      <c r="F366" s="20"/>
      <c r="G366" s="20"/>
      <c r="H366" s="20"/>
      <c r="I366" s="21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2:24" x14ac:dyDescent="0.2">
      <c r="B367" s="21"/>
      <c r="C367" s="21"/>
      <c r="D367" s="21"/>
      <c r="E367" s="20"/>
      <c r="F367" s="20"/>
      <c r="G367" s="20"/>
      <c r="H367" s="20"/>
      <c r="I367" s="21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2:24" x14ac:dyDescent="0.2">
      <c r="B368" s="21"/>
      <c r="C368" s="21"/>
      <c r="D368" s="21"/>
      <c r="E368" s="20"/>
      <c r="F368" s="20"/>
      <c r="G368" s="20"/>
      <c r="H368" s="20"/>
      <c r="I368" s="21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2:24" x14ac:dyDescent="0.2">
      <c r="B369" s="21"/>
      <c r="C369" s="21"/>
      <c r="D369" s="21"/>
      <c r="E369" s="20"/>
      <c r="F369" s="20"/>
      <c r="G369" s="20"/>
      <c r="H369" s="20"/>
      <c r="I369" s="21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2:24" x14ac:dyDescent="0.2">
      <c r="B370" s="21"/>
      <c r="C370" s="21"/>
      <c r="D370" s="21"/>
      <c r="E370" s="20"/>
      <c r="F370" s="20"/>
      <c r="G370" s="20"/>
      <c r="H370" s="20"/>
      <c r="I370" s="21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2:24" x14ac:dyDescent="0.2">
      <c r="B371" s="21"/>
      <c r="C371" s="21"/>
      <c r="D371" s="21"/>
      <c r="E371" s="20"/>
      <c r="F371" s="20"/>
      <c r="G371" s="20"/>
      <c r="H371" s="20"/>
      <c r="I371" s="21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2:24" x14ac:dyDescent="0.2">
      <c r="B372" s="21"/>
      <c r="C372" s="21"/>
      <c r="D372" s="21"/>
      <c r="E372" s="20"/>
      <c r="F372" s="20"/>
      <c r="G372" s="20"/>
      <c r="H372" s="20"/>
      <c r="I372" s="21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2:24" x14ac:dyDescent="0.2">
      <c r="B373" s="21"/>
      <c r="C373" s="21"/>
      <c r="D373" s="21"/>
      <c r="E373" s="20"/>
      <c r="F373" s="20"/>
      <c r="G373" s="20"/>
      <c r="H373" s="20"/>
      <c r="I373" s="21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2:24" x14ac:dyDescent="0.2">
      <c r="B374" s="21"/>
      <c r="C374" s="21"/>
      <c r="D374" s="21"/>
      <c r="E374" s="20"/>
      <c r="F374" s="20"/>
      <c r="G374" s="20"/>
      <c r="H374" s="20"/>
      <c r="I374" s="21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2:24" x14ac:dyDescent="0.2">
      <c r="B375" s="21"/>
      <c r="C375" s="21"/>
      <c r="D375" s="21"/>
      <c r="E375" s="20"/>
      <c r="F375" s="20"/>
      <c r="G375" s="20"/>
      <c r="H375" s="20"/>
      <c r="I375" s="21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2:24" x14ac:dyDescent="0.2">
      <c r="B376" s="21"/>
      <c r="C376" s="21"/>
      <c r="D376" s="21"/>
      <c r="E376" s="20"/>
      <c r="F376" s="20"/>
      <c r="G376" s="20"/>
      <c r="H376" s="20"/>
      <c r="I376" s="21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2:24" x14ac:dyDescent="0.2">
      <c r="B377" s="21"/>
      <c r="C377" s="21"/>
      <c r="D377" s="21"/>
      <c r="E377" s="20"/>
      <c r="F377" s="20"/>
      <c r="G377" s="20"/>
      <c r="H377" s="20"/>
      <c r="I377" s="21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2:24" x14ac:dyDescent="0.2">
      <c r="B378" s="21"/>
      <c r="C378" s="21"/>
      <c r="D378" s="21"/>
      <c r="E378" s="20"/>
      <c r="F378" s="20"/>
      <c r="G378" s="20"/>
      <c r="H378" s="20"/>
      <c r="I378" s="21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2:24" x14ac:dyDescent="0.2">
      <c r="B379" s="21"/>
      <c r="C379" s="21"/>
      <c r="D379" s="21"/>
      <c r="E379" s="20"/>
      <c r="F379" s="20"/>
      <c r="G379" s="20"/>
      <c r="H379" s="20"/>
      <c r="I379" s="21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2:24" x14ac:dyDescent="0.2">
      <c r="B380" s="21"/>
      <c r="C380" s="21"/>
      <c r="D380" s="21"/>
      <c r="E380" s="20"/>
      <c r="F380" s="20"/>
      <c r="G380" s="20"/>
      <c r="H380" s="20"/>
      <c r="I380" s="21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2:24" x14ac:dyDescent="0.2">
      <c r="B381" s="21"/>
      <c r="C381" s="21"/>
      <c r="D381" s="21"/>
      <c r="E381" s="20"/>
      <c r="F381" s="20"/>
      <c r="G381" s="20"/>
      <c r="H381" s="20"/>
      <c r="I381" s="21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2:24" x14ac:dyDescent="0.2">
      <c r="B382" s="21"/>
      <c r="C382" s="21"/>
      <c r="D382" s="21"/>
      <c r="E382" s="20"/>
      <c r="F382" s="20"/>
      <c r="G382" s="20"/>
      <c r="H382" s="20"/>
      <c r="I382" s="21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2:24" x14ac:dyDescent="0.2">
      <c r="B383" s="21"/>
      <c r="C383" s="21"/>
      <c r="D383" s="21"/>
      <c r="E383" s="20"/>
      <c r="F383" s="20"/>
      <c r="G383" s="20"/>
      <c r="H383" s="20"/>
      <c r="I383" s="21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2:24" x14ac:dyDescent="0.2">
      <c r="B384" s="21"/>
      <c r="C384" s="21"/>
      <c r="D384" s="21"/>
      <c r="E384" s="20"/>
      <c r="F384" s="20"/>
      <c r="G384" s="20"/>
      <c r="H384" s="20"/>
      <c r="I384" s="21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2:24" x14ac:dyDescent="0.2">
      <c r="B385" s="21"/>
      <c r="C385" s="21"/>
      <c r="D385" s="21"/>
      <c r="E385" s="20"/>
      <c r="F385" s="20"/>
      <c r="G385" s="20"/>
      <c r="H385" s="20"/>
      <c r="I385" s="21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2:24" x14ac:dyDescent="0.2">
      <c r="B386" s="21"/>
      <c r="C386" s="21"/>
      <c r="D386" s="21"/>
      <c r="E386" s="20"/>
      <c r="F386" s="20"/>
      <c r="G386" s="20"/>
      <c r="H386" s="20"/>
      <c r="I386" s="21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2:24" x14ac:dyDescent="0.2">
      <c r="B387" s="21"/>
      <c r="C387" s="21"/>
      <c r="D387" s="21"/>
      <c r="E387" s="20"/>
      <c r="F387" s="20"/>
      <c r="G387" s="20"/>
      <c r="H387" s="20"/>
      <c r="I387" s="21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2:24" x14ac:dyDescent="0.2">
      <c r="B388" s="21"/>
      <c r="C388" s="21"/>
      <c r="D388" s="21"/>
      <c r="E388" s="20"/>
      <c r="F388" s="20"/>
      <c r="G388" s="20"/>
      <c r="H388" s="20"/>
      <c r="I388" s="21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2:24" x14ac:dyDescent="0.2">
      <c r="B389" s="21"/>
      <c r="C389" s="21"/>
      <c r="D389" s="21"/>
      <c r="E389" s="20"/>
      <c r="F389" s="20"/>
      <c r="G389" s="20"/>
      <c r="H389" s="20"/>
      <c r="I389" s="21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2:24" x14ac:dyDescent="0.2">
      <c r="B390" s="21"/>
      <c r="C390" s="21"/>
      <c r="D390" s="21"/>
      <c r="E390" s="20"/>
      <c r="F390" s="20"/>
      <c r="G390" s="20"/>
      <c r="H390" s="20"/>
      <c r="I390" s="21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2:24" x14ac:dyDescent="0.2">
      <c r="B391" s="21"/>
      <c r="C391" s="21"/>
      <c r="D391" s="21"/>
      <c r="E391" s="20"/>
      <c r="F391" s="20"/>
      <c r="G391" s="20"/>
      <c r="H391" s="20"/>
      <c r="I391" s="21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2:24" x14ac:dyDescent="0.2">
      <c r="B392" s="21"/>
      <c r="C392" s="21"/>
      <c r="D392" s="21"/>
      <c r="E392" s="20"/>
      <c r="F392" s="20"/>
      <c r="G392" s="20"/>
      <c r="H392" s="20"/>
      <c r="I392" s="21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2:24" x14ac:dyDescent="0.2">
      <c r="B393" s="21"/>
      <c r="C393" s="21"/>
      <c r="D393" s="21"/>
      <c r="E393" s="20"/>
      <c r="F393" s="20"/>
      <c r="G393" s="20"/>
      <c r="H393" s="20"/>
      <c r="I393" s="21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2:24" x14ac:dyDescent="0.2">
      <c r="B394" s="21"/>
      <c r="C394" s="21"/>
      <c r="D394" s="21"/>
      <c r="E394" s="20"/>
      <c r="F394" s="20"/>
      <c r="G394" s="20"/>
      <c r="H394" s="20"/>
      <c r="I394" s="21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2:24" x14ac:dyDescent="0.2">
      <c r="B395" s="21"/>
      <c r="C395" s="21"/>
      <c r="D395" s="21"/>
      <c r="E395" s="20"/>
      <c r="F395" s="20"/>
      <c r="G395" s="20"/>
      <c r="H395" s="20"/>
      <c r="I395" s="21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2:24" x14ac:dyDescent="0.2">
      <c r="B396" s="21"/>
      <c r="C396" s="21"/>
      <c r="D396" s="21"/>
      <c r="E396" s="20"/>
      <c r="F396" s="20"/>
      <c r="G396" s="20"/>
      <c r="H396" s="20"/>
      <c r="I396" s="21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2:24" x14ac:dyDescent="0.2">
      <c r="B397" s="21"/>
      <c r="C397" s="21"/>
      <c r="D397" s="21"/>
      <c r="E397" s="20"/>
      <c r="F397" s="20"/>
      <c r="G397" s="20"/>
      <c r="H397" s="20"/>
      <c r="I397" s="21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2:24" x14ac:dyDescent="0.2">
      <c r="B398" s="21"/>
      <c r="C398" s="21"/>
      <c r="D398" s="21"/>
      <c r="E398" s="20"/>
      <c r="F398" s="20"/>
      <c r="G398" s="20"/>
      <c r="H398" s="20"/>
      <c r="I398" s="21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2:24" x14ac:dyDescent="0.2">
      <c r="B399" s="21"/>
      <c r="C399" s="21"/>
      <c r="D399" s="21"/>
      <c r="E399" s="20"/>
      <c r="F399" s="20"/>
      <c r="G399" s="20"/>
      <c r="H399" s="20"/>
      <c r="I399" s="21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2:24" x14ac:dyDescent="0.2">
      <c r="B400" s="21"/>
      <c r="C400" s="21"/>
      <c r="D400" s="21"/>
      <c r="E400" s="20"/>
      <c r="F400" s="20"/>
      <c r="G400" s="20"/>
      <c r="H400" s="20"/>
      <c r="I400" s="21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2:24" x14ac:dyDescent="0.2">
      <c r="B401" s="21"/>
      <c r="C401" s="21"/>
      <c r="D401" s="21"/>
      <c r="E401" s="20"/>
      <c r="F401" s="20"/>
      <c r="G401" s="20"/>
      <c r="H401" s="20"/>
      <c r="I401" s="21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2:24" x14ac:dyDescent="0.2">
      <c r="B402" s="21"/>
      <c r="C402" s="21"/>
      <c r="D402" s="21"/>
      <c r="E402" s="20"/>
      <c r="F402" s="20"/>
      <c r="G402" s="20"/>
      <c r="H402" s="20"/>
      <c r="I402" s="21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2:24" x14ac:dyDescent="0.2">
      <c r="B403" s="21"/>
      <c r="C403" s="21"/>
      <c r="D403" s="21"/>
      <c r="E403" s="20"/>
      <c r="F403" s="20"/>
      <c r="G403" s="20"/>
      <c r="H403" s="20"/>
      <c r="I403" s="21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2:24" x14ac:dyDescent="0.2">
      <c r="B404" s="21"/>
      <c r="C404" s="21"/>
      <c r="D404" s="21"/>
      <c r="E404" s="20"/>
      <c r="F404" s="20"/>
      <c r="G404" s="20"/>
      <c r="H404" s="20"/>
      <c r="I404" s="21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2:24" x14ac:dyDescent="0.2">
      <c r="B405" s="21"/>
      <c r="C405" s="21"/>
      <c r="D405" s="21"/>
      <c r="E405" s="20"/>
      <c r="F405" s="20"/>
      <c r="G405" s="20"/>
      <c r="H405" s="20"/>
      <c r="I405" s="21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2:24" x14ac:dyDescent="0.2">
      <c r="B406" s="21"/>
      <c r="C406" s="21"/>
      <c r="D406" s="21"/>
      <c r="E406" s="20"/>
      <c r="F406" s="20"/>
      <c r="G406" s="20"/>
      <c r="H406" s="20"/>
      <c r="I406" s="21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2:24" x14ac:dyDescent="0.2">
      <c r="B407" s="21"/>
      <c r="C407" s="21"/>
      <c r="D407" s="21"/>
      <c r="E407" s="20"/>
      <c r="F407" s="20"/>
      <c r="G407" s="20"/>
      <c r="H407" s="20"/>
      <c r="I407" s="21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2:24" x14ac:dyDescent="0.2">
      <c r="B408" s="21"/>
      <c r="C408" s="21"/>
      <c r="D408" s="21"/>
      <c r="E408" s="20"/>
      <c r="F408" s="20"/>
      <c r="G408" s="20"/>
      <c r="H408" s="20"/>
      <c r="I408" s="21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2:24" x14ac:dyDescent="0.2">
      <c r="B409" s="21"/>
      <c r="C409" s="21"/>
      <c r="D409" s="21"/>
      <c r="E409" s="20"/>
      <c r="F409" s="20"/>
      <c r="G409" s="20"/>
      <c r="H409" s="20"/>
      <c r="I409" s="21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2:24" x14ac:dyDescent="0.2">
      <c r="B410" s="21"/>
      <c r="C410" s="21"/>
      <c r="D410" s="21"/>
      <c r="E410" s="20"/>
      <c r="F410" s="20"/>
      <c r="G410" s="20"/>
      <c r="H410" s="20"/>
      <c r="I410" s="21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2:24" x14ac:dyDescent="0.2">
      <c r="B411" s="21"/>
      <c r="C411" s="21"/>
      <c r="D411" s="21"/>
      <c r="E411" s="20"/>
      <c r="F411" s="20"/>
      <c r="G411" s="20"/>
      <c r="H411" s="20"/>
      <c r="I411" s="21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2:24" x14ac:dyDescent="0.2">
      <c r="B412" s="21"/>
      <c r="C412" s="21"/>
      <c r="D412" s="21"/>
      <c r="E412" s="20"/>
      <c r="F412" s="20"/>
      <c r="G412" s="20"/>
      <c r="H412" s="20"/>
      <c r="I412" s="21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2:24" x14ac:dyDescent="0.2">
      <c r="B413" s="21"/>
      <c r="C413" s="21"/>
      <c r="D413" s="21"/>
      <c r="E413" s="20"/>
      <c r="F413" s="20"/>
      <c r="G413" s="20"/>
      <c r="H413" s="20"/>
      <c r="I413" s="21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2:24" x14ac:dyDescent="0.2">
      <c r="B414" s="21"/>
      <c r="C414" s="21"/>
      <c r="D414" s="21"/>
      <c r="E414" s="20"/>
      <c r="F414" s="20"/>
      <c r="G414" s="20"/>
      <c r="H414" s="20"/>
      <c r="I414" s="21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2:24" x14ac:dyDescent="0.2">
      <c r="B415" s="21"/>
      <c r="C415" s="21"/>
      <c r="D415" s="21"/>
      <c r="E415" s="20"/>
      <c r="F415" s="20"/>
      <c r="G415" s="20"/>
      <c r="H415" s="20"/>
      <c r="I415" s="21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2:24" x14ac:dyDescent="0.2">
      <c r="B416" s="21"/>
      <c r="C416" s="21"/>
      <c r="D416" s="21"/>
      <c r="E416" s="20"/>
      <c r="F416" s="20"/>
      <c r="G416" s="20"/>
      <c r="H416" s="20"/>
      <c r="I416" s="21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2:24" x14ac:dyDescent="0.2">
      <c r="B417" s="21"/>
      <c r="C417" s="21"/>
      <c r="D417" s="21"/>
      <c r="E417" s="20"/>
      <c r="F417" s="20"/>
      <c r="G417" s="20"/>
      <c r="H417" s="20"/>
      <c r="I417" s="21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2:24" x14ac:dyDescent="0.2">
      <c r="B418" s="21"/>
      <c r="C418" s="21"/>
      <c r="D418" s="21"/>
      <c r="E418" s="20"/>
      <c r="F418" s="20"/>
      <c r="G418" s="20"/>
      <c r="H418" s="20"/>
      <c r="I418" s="21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2:24" x14ac:dyDescent="0.2">
      <c r="B419" s="21"/>
      <c r="C419" s="21"/>
      <c r="D419" s="21"/>
      <c r="E419" s="20"/>
      <c r="F419" s="20"/>
      <c r="G419" s="20"/>
      <c r="H419" s="20"/>
      <c r="I419" s="21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2:24" x14ac:dyDescent="0.2">
      <c r="B420" s="21"/>
      <c r="C420" s="21"/>
      <c r="D420" s="21"/>
      <c r="E420" s="20"/>
      <c r="F420" s="20"/>
      <c r="G420" s="20"/>
      <c r="H420" s="20"/>
      <c r="I420" s="21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2:24" x14ac:dyDescent="0.2">
      <c r="B421" s="21"/>
      <c r="C421" s="21"/>
      <c r="D421" s="21"/>
      <c r="E421" s="20"/>
      <c r="F421" s="20"/>
      <c r="G421" s="20"/>
      <c r="H421" s="20"/>
      <c r="I421" s="21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2:24" x14ac:dyDescent="0.2">
      <c r="B422" s="21"/>
      <c r="C422" s="21"/>
      <c r="D422" s="21"/>
      <c r="E422" s="20"/>
      <c r="F422" s="20"/>
      <c r="G422" s="20"/>
      <c r="H422" s="20"/>
      <c r="I422" s="21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2:24" x14ac:dyDescent="0.2">
      <c r="B423" s="21"/>
      <c r="C423" s="21"/>
      <c r="D423" s="21"/>
      <c r="E423" s="20"/>
      <c r="F423" s="20"/>
      <c r="G423" s="20"/>
      <c r="H423" s="20"/>
      <c r="I423" s="21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2:24" x14ac:dyDescent="0.2">
      <c r="B424" s="21"/>
      <c r="C424" s="21"/>
      <c r="D424" s="21"/>
      <c r="E424" s="20"/>
      <c r="F424" s="20"/>
      <c r="G424" s="20"/>
      <c r="H424" s="20"/>
      <c r="I424" s="21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2:24" x14ac:dyDescent="0.2">
      <c r="B425" s="21"/>
      <c r="C425" s="21"/>
      <c r="D425" s="21"/>
      <c r="E425" s="20"/>
      <c r="F425" s="20"/>
      <c r="G425" s="20"/>
      <c r="H425" s="20"/>
      <c r="I425" s="21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2:24" x14ac:dyDescent="0.2">
      <c r="B426" s="21"/>
      <c r="C426" s="21"/>
      <c r="D426" s="21"/>
      <c r="E426" s="20"/>
      <c r="F426" s="20"/>
      <c r="G426" s="20"/>
      <c r="H426" s="20"/>
      <c r="I426" s="21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2:24" x14ac:dyDescent="0.2">
      <c r="B427" s="21"/>
      <c r="C427" s="21"/>
      <c r="D427" s="21"/>
      <c r="E427" s="20"/>
      <c r="F427" s="20"/>
      <c r="G427" s="20"/>
      <c r="H427" s="20"/>
      <c r="I427" s="21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2:24" x14ac:dyDescent="0.2">
      <c r="B428" s="21"/>
      <c r="C428" s="21"/>
      <c r="D428" s="21"/>
      <c r="E428" s="20"/>
      <c r="F428" s="20"/>
      <c r="G428" s="20"/>
      <c r="H428" s="20"/>
      <c r="I428" s="21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2:24" x14ac:dyDescent="0.2">
      <c r="B429" s="21"/>
      <c r="C429" s="21"/>
      <c r="D429" s="21"/>
      <c r="E429" s="20"/>
      <c r="F429" s="20"/>
      <c r="G429" s="20"/>
      <c r="H429" s="20"/>
      <c r="I429" s="21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2:24" x14ac:dyDescent="0.2">
      <c r="B430" s="21"/>
      <c r="C430" s="21"/>
      <c r="D430" s="21"/>
      <c r="E430" s="20"/>
      <c r="F430" s="20"/>
      <c r="G430" s="20"/>
      <c r="H430" s="20"/>
      <c r="I430" s="21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2:24" x14ac:dyDescent="0.2">
      <c r="B431" s="21"/>
      <c r="C431" s="21"/>
      <c r="D431" s="21"/>
      <c r="E431" s="20"/>
      <c r="F431" s="20"/>
      <c r="G431" s="20"/>
      <c r="H431" s="20"/>
      <c r="I431" s="21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2:24" x14ac:dyDescent="0.2">
      <c r="B432" s="21"/>
      <c r="C432" s="21"/>
      <c r="D432" s="21"/>
      <c r="E432" s="20"/>
      <c r="F432" s="20"/>
      <c r="G432" s="20"/>
      <c r="H432" s="20"/>
      <c r="I432" s="21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2:24" x14ac:dyDescent="0.2">
      <c r="B433" s="21"/>
      <c r="C433" s="21"/>
      <c r="D433" s="21"/>
      <c r="E433" s="20"/>
      <c r="F433" s="20"/>
      <c r="G433" s="20"/>
      <c r="H433" s="20"/>
      <c r="I433" s="21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2:24" x14ac:dyDescent="0.2">
      <c r="B434" s="21"/>
      <c r="C434" s="21"/>
      <c r="D434" s="21"/>
      <c r="E434" s="20"/>
      <c r="F434" s="20"/>
      <c r="G434" s="20"/>
      <c r="H434" s="20"/>
      <c r="I434" s="21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2:24" x14ac:dyDescent="0.2">
      <c r="B435" s="21"/>
      <c r="C435" s="21"/>
      <c r="D435" s="21"/>
      <c r="E435" s="20"/>
      <c r="F435" s="20"/>
      <c r="G435" s="20"/>
      <c r="H435" s="20"/>
      <c r="I435" s="21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2:24" x14ac:dyDescent="0.2">
      <c r="B436" s="21"/>
      <c r="C436" s="21"/>
      <c r="D436" s="21"/>
      <c r="E436" s="20"/>
      <c r="F436" s="20"/>
      <c r="G436" s="20"/>
      <c r="H436" s="20"/>
      <c r="I436" s="21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2:24" x14ac:dyDescent="0.2">
      <c r="B437" s="21"/>
      <c r="C437" s="21"/>
      <c r="D437" s="21"/>
      <c r="E437" s="20"/>
      <c r="F437" s="20"/>
      <c r="G437" s="20"/>
      <c r="H437" s="20"/>
      <c r="I437" s="21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2:24" x14ac:dyDescent="0.2">
      <c r="B438" s="21"/>
      <c r="C438" s="21"/>
      <c r="D438" s="21"/>
      <c r="E438" s="20"/>
      <c r="F438" s="20"/>
      <c r="G438" s="20"/>
      <c r="H438" s="20"/>
      <c r="I438" s="21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2:24" x14ac:dyDescent="0.2">
      <c r="B439" s="21"/>
      <c r="C439" s="21"/>
      <c r="D439" s="21"/>
      <c r="E439" s="20"/>
      <c r="F439" s="20"/>
      <c r="G439" s="20"/>
      <c r="H439" s="20"/>
      <c r="I439" s="21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2:24" x14ac:dyDescent="0.2">
      <c r="B440" s="21"/>
      <c r="C440" s="21"/>
      <c r="D440" s="21"/>
      <c r="E440" s="20"/>
      <c r="F440" s="20"/>
      <c r="G440" s="20"/>
      <c r="H440" s="20"/>
      <c r="I440" s="21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2:24" x14ac:dyDescent="0.2">
      <c r="B441" s="21"/>
      <c r="C441" s="21"/>
      <c r="D441" s="21"/>
      <c r="E441" s="20"/>
      <c r="F441" s="20"/>
      <c r="G441" s="20"/>
      <c r="H441" s="20"/>
      <c r="I441" s="21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2:24" x14ac:dyDescent="0.2">
      <c r="B442" s="21"/>
      <c r="C442" s="21"/>
      <c r="D442" s="21"/>
      <c r="E442" s="20"/>
      <c r="F442" s="20"/>
      <c r="G442" s="20"/>
      <c r="H442" s="20"/>
      <c r="I442" s="21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2:24" x14ac:dyDescent="0.2">
      <c r="B443" s="21"/>
      <c r="C443" s="21"/>
      <c r="D443" s="21"/>
      <c r="E443" s="20"/>
      <c r="F443" s="20"/>
      <c r="G443" s="20"/>
      <c r="H443" s="20"/>
      <c r="I443" s="21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2:24" x14ac:dyDescent="0.2">
      <c r="B444" s="21"/>
      <c r="C444" s="21"/>
      <c r="D444" s="21"/>
      <c r="E444" s="20"/>
      <c r="F444" s="20"/>
      <c r="G444" s="20"/>
      <c r="H444" s="20"/>
      <c r="I444" s="21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2:24" x14ac:dyDescent="0.2">
      <c r="B445" s="21"/>
      <c r="C445" s="21"/>
      <c r="D445" s="21"/>
      <c r="E445" s="20"/>
      <c r="F445" s="20"/>
      <c r="G445" s="20"/>
      <c r="H445" s="20"/>
      <c r="I445" s="21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2:24" x14ac:dyDescent="0.2">
      <c r="B446" s="21"/>
      <c r="C446" s="21"/>
      <c r="D446" s="21"/>
      <c r="E446" s="20"/>
      <c r="F446" s="20"/>
      <c r="G446" s="20"/>
      <c r="H446" s="20"/>
      <c r="I446" s="21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2:24" x14ac:dyDescent="0.2">
      <c r="B447" s="21"/>
      <c r="C447" s="21"/>
      <c r="D447" s="21"/>
      <c r="E447" s="20"/>
      <c r="F447" s="20"/>
      <c r="G447" s="20"/>
      <c r="H447" s="20"/>
      <c r="I447" s="21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2:24" x14ac:dyDescent="0.2">
      <c r="B448" s="21"/>
      <c r="C448" s="21"/>
      <c r="D448" s="21"/>
      <c r="E448" s="20"/>
      <c r="F448" s="20"/>
      <c r="G448" s="20"/>
      <c r="H448" s="20"/>
      <c r="I448" s="21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2:24" x14ac:dyDescent="0.2">
      <c r="B449" s="21"/>
      <c r="C449" s="21"/>
      <c r="D449" s="21"/>
      <c r="E449" s="20"/>
      <c r="F449" s="20"/>
      <c r="G449" s="20"/>
      <c r="H449" s="20"/>
      <c r="I449" s="21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2:24" x14ac:dyDescent="0.2">
      <c r="B450" s="21"/>
      <c r="C450" s="21"/>
      <c r="D450" s="21"/>
      <c r="E450" s="20"/>
      <c r="F450" s="20"/>
      <c r="G450" s="20"/>
      <c r="H450" s="20"/>
      <c r="I450" s="21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2:24" x14ac:dyDescent="0.2">
      <c r="B451" s="21"/>
      <c r="C451" s="21"/>
      <c r="D451" s="21"/>
      <c r="E451" s="20"/>
      <c r="F451" s="20"/>
      <c r="G451" s="20"/>
      <c r="H451" s="20"/>
      <c r="I451" s="21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2:24" x14ac:dyDescent="0.2">
      <c r="B452" s="21"/>
      <c r="C452" s="21"/>
      <c r="D452" s="21"/>
      <c r="E452" s="20"/>
      <c r="F452" s="20"/>
      <c r="G452" s="20"/>
      <c r="H452" s="20"/>
      <c r="I452" s="21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2:24" x14ac:dyDescent="0.2">
      <c r="B453" s="21"/>
      <c r="C453" s="21"/>
      <c r="D453" s="21"/>
      <c r="E453" s="20"/>
      <c r="F453" s="20"/>
      <c r="G453" s="20"/>
      <c r="H453" s="20"/>
      <c r="I453" s="21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2:24" x14ac:dyDescent="0.2">
      <c r="B454" s="21"/>
      <c r="C454" s="21"/>
      <c r="D454" s="21"/>
      <c r="E454" s="20"/>
      <c r="F454" s="20"/>
      <c r="G454" s="20"/>
      <c r="H454" s="20"/>
      <c r="I454" s="21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2:24" x14ac:dyDescent="0.2">
      <c r="B455" s="21"/>
      <c r="C455" s="21"/>
      <c r="D455" s="21"/>
      <c r="E455" s="20"/>
      <c r="F455" s="20"/>
      <c r="G455" s="20"/>
      <c r="H455" s="20"/>
      <c r="I455" s="21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2:24" x14ac:dyDescent="0.2">
      <c r="B456" s="21"/>
      <c r="C456" s="21"/>
      <c r="D456" s="21"/>
      <c r="E456" s="20"/>
      <c r="F456" s="20"/>
      <c r="G456" s="20"/>
      <c r="H456" s="20"/>
      <c r="I456" s="21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2:24" x14ac:dyDescent="0.2">
      <c r="B457" s="21"/>
      <c r="C457" s="21"/>
      <c r="D457" s="21"/>
      <c r="E457" s="20"/>
      <c r="F457" s="20"/>
      <c r="G457" s="20"/>
      <c r="H457" s="20"/>
      <c r="I457" s="21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2:24" x14ac:dyDescent="0.2">
      <c r="B458" s="21"/>
      <c r="C458" s="21"/>
      <c r="D458" s="21"/>
      <c r="E458" s="20"/>
      <c r="F458" s="20"/>
      <c r="G458" s="20"/>
      <c r="H458" s="20"/>
      <c r="I458" s="21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2:24" x14ac:dyDescent="0.2">
      <c r="B459" s="21"/>
      <c r="C459" s="21"/>
      <c r="D459" s="21"/>
      <c r="E459" s="20"/>
      <c r="F459" s="20"/>
      <c r="G459" s="20"/>
      <c r="H459" s="20"/>
      <c r="I459" s="21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2:24" x14ac:dyDescent="0.2">
      <c r="B460" s="21"/>
      <c r="C460" s="21"/>
      <c r="D460" s="21"/>
      <c r="E460" s="20"/>
      <c r="F460" s="20"/>
      <c r="G460" s="20"/>
      <c r="H460" s="20"/>
      <c r="I460" s="21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2:24" x14ac:dyDescent="0.2">
      <c r="B461" s="21"/>
      <c r="C461" s="21"/>
      <c r="D461" s="21"/>
      <c r="E461" s="20"/>
      <c r="F461" s="20"/>
      <c r="G461" s="20"/>
      <c r="H461" s="20"/>
      <c r="I461" s="21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2:24" x14ac:dyDescent="0.2">
      <c r="B462" s="21"/>
      <c r="C462" s="21"/>
      <c r="D462" s="21"/>
      <c r="E462" s="20"/>
      <c r="F462" s="20"/>
      <c r="G462" s="20"/>
      <c r="H462" s="20"/>
      <c r="I462" s="21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2:24" x14ac:dyDescent="0.2">
      <c r="B463" s="21"/>
      <c r="C463" s="21"/>
      <c r="D463" s="21"/>
      <c r="E463" s="20"/>
      <c r="F463" s="20"/>
      <c r="G463" s="20"/>
      <c r="H463" s="20"/>
      <c r="I463" s="21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2:24" x14ac:dyDescent="0.2">
      <c r="B464" s="21"/>
      <c r="C464" s="21"/>
      <c r="D464" s="21"/>
      <c r="E464" s="20"/>
      <c r="F464" s="20"/>
      <c r="G464" s="20"/>
      <c r="H464" s="20"/>
      <c r="I464" s="21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2:24" x14ac:dyDescent="0.2">
      <c r="B465" s="21"/>
      <c r="C465" s="21"/>
      <c r="D465" s="21"/>
      <c r="E465" s="20"/>
      <c r="F465" s="20"/>
      <c r="G465" s="20"/>
      <c r="H465" s="20"/>
      <c r="I465" s="21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2:24" x14ac:dyDescent="0.2">
      <c r="B466" s="21"/>
      <c r="C466" s="21"/>
      <c r="D466" s="21"/>
      <c r="E466" s="20"/>
      <c r="F466" s="20"/>
      <c r="G466" s="20"/>
      <c r="H466" s="20"/>
      <c r="I466" s="21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2:24" x14ac:dyDescent="0.2">
      <c r="B467" s="21"/>
      <c r="C467" s="21"/>
      <c r="D467" s="21"/>
      <c r="E467" s="20"/>
      <c r="F467" s="20"/>
      <c r="G467" s="20"/>
      <c r="H467" s="20"/>
      <c r="I467" s="21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2:24" x14ac:dyDescent="0.2">
      <c r="B468" s="21"/>
      <c r="C468" s="21"/>
      <c r="D468" s="21"/>
      <c r="E468" s="20"/>
      <c r="F468" s="20"/>
      <c r="G468" s="20"/>
      <c r="H468" s="20"/>
      <c r="I468" s="21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2:24" x14ac:dyDescent="0.2">
      <c r="B469" s="21"/>
      <c r="C469" s="21"/>
      <c r="D469" s="21"/>
      <c r="E469" s="20"/>
      <c r="F469" s="20"/>
      <c r="G469" s="20"/>
      <c r="H469" s="20"/>
      <c r="I469" s="21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2:24" x14ac:dyDescent="0.2">
      <c r="B470" s="21"/>
      <c r="C470" s="21"/>
      <c r="D470" s="21"/>
      <c r="E470" s="20"/>
      <c r="F470" s="20"/>
      <c r="G470" s="20"/>
      <c r="H470" s="20"/>
      <c r="I470" s="21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2:24" x14ac:dyDescent="0.2">
      <c r="B471" s="21"/>
      <c r="C471" s="21"/>
      <c r="D471" s="21"/>
      <c r="E471" s="20"/>
      <c r="F471" s="20"/>
      <c r="G471" s="20"/>
      <c r="H471" s="20"/>
      <c r="I471" s="21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2:24" x14ac:dyDescent="0.2">
      <c r="B472" s="21"/>
      <c r="C472" s="21"/>
      <c r="D472" s="21"/>
      <c r="E472" s="20"/>
      <c r="F472" s="20"/>
      <c r="G472" s="20"/>
      <c r="H472" s="20"/>
      <c r="I472" s="21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2:24" x14ac:dyDescent="0.2">
      <c r="B473" s="21"/>
      <c r="C473" s="21"/>
      <c r="D473" s="21"/>
      <c r="E473" s="20"/>
      <c r="F473" s="20"/>
      <c r="G473" s="20"/>
      <c r="H473" s="20"/>
      <c r="I473" s="21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2:24" x14ac:dyDescent="0.2">
      <c r="B474" s="21"/>
      <c r="C474" s="21"/>
      <c r="D474" s="21"/>
      <c r="E474" s="20"/>
      <c r="F474" s="20"/>
      <c r="G474" s="20"/>
      <c r="H474" s="20"/>
      <c r="I474" s="21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2:24" x14ac:dyDescent="0.2">
      <c r="B475" s="21"/>
      <c r="C475" s="21"/>
      <c r="D475" s="21"/>
      <c r="E475" s="20"/>
      <c r="F475" s="20"/>
      <c r="G475" s="20"/>
      <c r="H475" s="20"/>
      <c r="I475" s="21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2:24" x14ac:dyDescent="0.2">
      <c r="B476" s="21"/>
      <c r="C476" s="21"/>
      <c r="D476" s="21"/>
      <c r="E476" s="20"/>
      <c r="F476" s="20"/>
      <c r="G476" s="20"/>
      <c r="H476" s="20"/>
      <c r="I476" s="21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2:24" x14ac:dyDescent="0.2">
      <c r="B477" s="21"/>
      <c r="C477" s="21"/>
      <c r="D477" s="21"/>
      <c r="E477" s="20"/>
      <c r="F477" s="20"/>
      <c r="G477" s="20"/>
      <c r="H477" s="20"/>
      <c r="I477" s="21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2:24" x14ac:dyDescent="0.2">
      <c r="B478" s="21"/>
      <c r="C478" s="21"/>
      <c r="D478" s="21"/>
      <c r="E478" s="20"/>
      <c r="F478" s="20"/>
      <c r="G478" s="20"/>
      <c r="H478" s="20"/>
      <c r="I478" s="21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2:24" x14ac:dyDescent="0.2">
      <c r="B479" s="21"/>
      <c r="C479" s="21"/>
      <c r="D479" s="21"/>
      <c r="E479" s="20"/>
      <c r="F479" s="20"/>
      <c r="G479" s="20"/>
      <c r="H479" s="20"/>
      <c r="I479" s="21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2:24" x14ac:dyDescent="0.2">
      <c r="B480" s="21"/>
      <c r="C480" s="21"/>
      <c r="D480" s="21"/>
      <c r="E480" s="20"/>
      <c r="F480" s="20"/>
      <c r="G480" s="20"/>
      <c r="H480" s="20"/>
      <c r="I480" s="21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2:24" x14ac:dyDescent="0.2">
      <c r="B481" s="21"/>
      <c r="C481" s="21"/>
      <c r="D481" s="21"/>
      <c r="E481" s="20"/>
      <c r="F481" s="20"/>
      <c r="G481" s="20"/>
      <c r="H481" s="20"/>
      <c r="I481" s="21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2:24" x14ac:dyDescent="0.2">
      <c r="B482" s="21"/>
      <c r="C482" s="21"/>
      <c r="D482" s="21"/>
      <c r="E482" s="20"/>
      <c r="F482" s="20"/>
      <c r="G482" s="20"/>
      <c r="H482" s="20"/>
      <c r="I482" s="21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2:24" x14ac:dyDescent="0.2">
      <c r="B483" s="21"/>
      <c r="C483" s="21"/>
      <c r="D483" s="21"/>
      <c r="E483" s="20"/>
      <c r="F483" s="20"/>
      <c r="G483" s="20"/>
      <c r="H483" s="20"/>
      <c r="I483" s="21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2:24" x14ac:dyDescent="0.2">
      <c r="B484" s="21"/>
      <c r="C484" s="21"/>
      <c r="D484" s="21"/>
      <c r="E484" s="20"/>
      <c r="F484" s="20"/>
      <c r="G484" s="20"/>
      <c r="H484" s="20"/>
      <c r="I484" s="21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2:24" x14ac:dyDescent="0.2">
      <c r="B485" s="21"/>
      <c r="C485" s="21"/>
      <c r="D485" s="21"/>
      <c r="E485" s="20"/>
      <c r="F485" s="20"/>
      <c r="G485" s="20"/>
      <c r="H485" s="20"/>
      <c r="I485" s="21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2:24" x14ac:dyDescent="0.2">
      <c r="B486" s="21"/>
      <c r="C486" s="21"/>
      <c r="D486" s="21"/>
      <c r="E486" s="20"/>
      <c r="F486" s="20"/>
      <c r="G486" s="20"/>
      <c r="H486" s="20"/>
      <c r="I486" s="21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2:24" x14ac:dyDescent="0.2">
      <c r="B487" s="21"/>
      <c r="C487" s="21"/>
      <c r="D487" s="21"/>
      <c r="E487" s="20"/>
      <c r="F487" s="20"/>
      <c r="G487" s="20"/>
      <c r="H487" s="20"/>
      <c r="I487" s="21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2:24" x14ac:dyDescent="0.2">
      <c r="B488" s="21"/>
      <c r="C488" s="21"/>
      <c r="D488" s="21"/>
      <c r="E488" s="20"/>
      <c r="F488" s="20"/>
      <c r="G488" s="20"/>
      <c r="H488" s="20"/>
      <c r="I488" s="21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2:24" x14ac:dyDescent="0.2">
      <c r="B489" s="21"/>
      <c r="C489" s="21"/>
      <c r="D489" s="21"/>
      <c r="E489" s="20"/>
      <c r="F489" s="20"/>
      <c r="G489" s="20"/>
      <c r="H489" s="20"/>
      <c r="I489" s="21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2:24" x14ac:dyDescent="0.2">
      <c r="B490" s="21"/>
      <c r="C490" s="21"/>
      <c r="D490" s="21"/>
      <c r="E490" s="20"/>
      <c r="F490" s="20"/>
      <c r="G490" s="20"/>
      <c r="H490" s="20"/>
      <c r="I490" s="21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2:24" x14ac:dyDescent="0.2">
      <c r="B491" s="21"/>
      <c r="C491" s="21"/>
      <c r="D491" s="21"/>
      <c r="E491" s="20"/>
      <c r="F491" s="20"/>
      <c r="G491" s="20"/>
      <c r="H491" s="20"/>
      <c r="I491" s="21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2:24" x14ac:dyDescent="0.2">
      <c r="B492" s="21"/>
      <c r="C492" s="21"/>
      <c r="D492" s="21"/>
      <c r="E492" s="20"/>
      <c r="F492" s="20"/>
      <c r="G492" s="20"/>
      <c r="H492" s="20"/>
      <c r="I492" s="21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2:24" x14ac:dyDescent="0.2">
      <c r="B493" s="21"/>
      <c r="C493" s="21"/>
      <c r="D493" s="21"/>
      <c r="E493" s="20"/>
      <c r="F493" s="20"/>
      <c r="G493" s="20"/>
      <c r="H493" s="20"/>
      <c r="I493" s="21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2:24" x14ac:dyDescent="0.2">
      <c r="B494" s="21"/>
      <c r="C494" s="21"/>
      <c r="D494" s="21"/>
      <c r="E494" s="20"/>
      <c r="F494" s="20"/>
      <c r="G494" s="20"/>
      <c r="H494" s="20"/>
      <c r="I494" s="21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2:24" x14ac:dyDescent="0.2">
      <c r="B495" s="21"/>
      <c r="C495" s="21"/>
      <c r="D495" s="21"/>
      <c r="E495" s="20"/>
      <c r="F495" s="20"/>
      <c r="G495" s="20"/>
      <c r="H495" s="20"/>
      <c r="I495" s="21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2:24" x14ac:dyDescent="0.2">
      <c r="B496" s="21"/>
      <c r="C496" s="21"/>
      <c r="D496" s="21"/>
      <c r="E496" s="20"/>
      <c r="F496" s="20"/>
      <c r="G496" s="20"/>
      <c r="H496" s="20"/>
      <c r="I496" s="21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2:24" x14ac:dyDescent="0.2">
      <c r="B497" s="21"/>
      <c r="C497" s="21"/>
      <c r="D497" s="21"/>
      <c r="E497" s="20"/>
      <c r="F497" s="20"/>
      <c r="G497" s="20"/>
      <c r="H497" s="20"/>
      <c r="I497" s="21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2:24" x14ac:dyDescent="0.2">
      <c r="B498" s="21"/>
      <c r="C498" s="21"/>
      <c r="D498" s="21"/>
      <c r="E498" s="20"/>
      <c r="F498" s="20"/>
      <c r="G498" s="20"/>
      <c r="H498" s="20"/>
      <c r="I498" s="21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2:24" x14ac:dyDescent="0.2">
      <c r="B499" s="21"/>
      <c r="C499" s="21"/>
      <c r="D499" s="21"/>
      <c r="E499" s="20"/>
      <c r="F499" s="20"/>
      <c r="G499" s="20"/>
      <c r="H499" s="20"/>
      <c r="I499" s="21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2:24" x14ac:dyDescent="0.2">
      <c r="B500" s="21"/>
      <c r="C500" s="21"/>
      <c r="D500" s="21"/>
      <c r="E500" s="20"/>
      <c r="F500" s="20"/>
      <c r="G500" s="20"/>
      <c r="H500" s="20"/>
      <c r="I500" s="21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2:24" x14ac:dyDescent="0.2">
      <c r="B501" s="21"/>
      <c r="C501" s="21"/>
      <c r="D501" s="21"/>
      <c r="E501" s="20"/>
      <c r="F501" s="20"/>
      <c r="G501" s="20"/>
      <c r="H501" s="20"/>
      <c r="I501" s="21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2:24" x14ac:dyDescent="0.2">
      <c r="B502" s="21"/>
      <c r="C502" s="21"/>
      <c r="D502" s="21"/>
      <c r="E502" s="20"/>
      <c r="F502" s="20"/>
      <c r="G502" s="20"/>
      <c r="H502" s="20"/>
      <c r="I502" s="21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2:24" x14ac:dyDescent="0.2">
      <c r="B503" s="21"/>
      <c r="C503" s="21"/>
      <c r="D503" s="21"/>
      <c r="E503" s="20"/>
      <c r="F503" s="20"/>
      <c r="G503" s="20"/>
      <c r="H503" s="20"/>
      <c r="I503" s="21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2:24" x14ac:dyDescent="0.2">
      <c r="B504" s="21"/>
      <c r="C504" s="21"/>
      <c r="D504" s="21"/>
      <c r="E504" s="20"/>
      <c r="F504" s="20"/>
      <c r="G504" s="20"/>
      <c r="H504" s="20"/>
      <c r="I504" s="21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2:24" x14ac:dyDescent="0.2">
      <c r="B505" s="21"/>
      <c r="C505" s="21"/>
      <c r="D505" s="21"/>
      <c r="E505" s="20"/>
      <c r="F505" s="20"/>
      <c r="G505" s="20"/>
      <c r="H505" s="20"/>
      <c r="I505" s="21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2:24" x14ac:dyDescent="0.2">
      <c r="B506" s="21"/>
      <c r="C506" s="21"/>
      <c r="D506" s="21"/>
      <c r="E506" s="20"/>
      <c r="F506" s="20"/>
      <c r="G506" s="20"/>
      <c r="H506" s="20"/>
      <c r="I506" s="21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2:24" x14ac:dyDescent="0.2">
      <c r="B507" s="21"/>
      <c r="C507" s="21"/>
      <c r="D507" s="21"/>
      <c r="E507" s="20"/>
      <c r="F507" s="20"/>
      <c r="G507" s="20"/>
      <c r="H507" s="20"/>
      <c r="I507" s="21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2:24" x14ac:dyDescent="0.2">
      <c r="B508" s="21"/>
      <c r="C508" s="21"/>
      <c r="D508" s="21"/>
      <c r="E508" s="20"/>
      <c r="F508" s="20"/>
      <c r="G508" s="20"/>
      <c r="H508" s="20"/>
      <c r="I508" s="21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2:24" x14ac:dyDescent="0.2">
      <c r="B509" s="21"/>
      <c r="C509" s="21"/>
      <c r="D509" s="21"/>
      <c r="E509" s="20"/>
      <c r="F509" s="20"/>
      <c r="G509" s="20"/>
      <c r="H509" s="20"/>
      <c r="I509" s="21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2:24" x14ac:dyDescent="0.2">
      <c r="B510" s="21"/>
      <c r="C510" s="21"/>
      <c r="D510" s="21"/>
      <c r="E510" s="20"/>
      <c r="F510" s="20"/>
      <c r="G510" s="20"/>
      <c r="H510" s="20"/>
      <c r="I510" s="21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2:24" x14ac:dyDescent="0.2">
      <c r="B511" s="21"/>
      <c r="C511" s="21"/>
      <c r="D511" s="21"/>
      <c r="E511" s="20"/>
      <c r="F511" s="20"/>
      <c r="G511" s="20"/>
      <c r="H511" s="20"/>
      <c r="I511" s="21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2:24" x14ac:dyDescent="0.2">
      <c r="B512" s="21"/>
      <c r="C512" s="21"/>
      <c r="D512" s="21"/>
      <c r="E512" s="20"/>
      <c r="F512" s="20"/>
      <c r="G512" s="20"/>
      <c r="H512" s="20"/>
      <c r="I512" s="21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2:24" x14ac:dyDescent="0.2">
      <c r="B513" s="21"/>
      <c r="C513" s="21"/>
      <c r="D513" s="21"/>
      <c r="E513" s="20"/>
      <c r="F513" s="20"/>
      <c r="G513" s="20"/>
      <c r="H513" s="20"/>
      <c r="I513" s="21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2:24" x14ac:dyDescent="0.2">
      <c r="B514" s="21"/>
      <c r="C514" s="21"/>
      <c r="D514" s="21"/>
      <c r="E514" s="20"/>
      <c r="F514" s="20"/>
      <c r="G514" s="20"/>
      <c r="H514" s="20"/>
      <c r="I514" s="21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2:24" x14ac:dyDescent="0.2">
      <c r="B515" s="21"/>
      <c r="C515" s="21"/>
      <c r="D515" s="21"/>
      <c r="E515" s="20"/>
      <c r="F515" s="20"/>
      <c r="G515" s="20"/>
      <c r="H515" s="20"/>
      <c r="I515" s="21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2:24" x14ac:dyDescent="0.2">
      <c r="B516" s="21"/>
      <c r="C516" s="21"/>
      <c r="D516" s="21"/>
      <c r="E516" s="20"/>
      <c r="F516" s="20"/>
      <c r="G516" s="20"/>
      <c r="H516" s="20"/>
      <c r="I516" s="21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2:24" x14ac:dyDescent="0.2">
      <c r="B517" s="21"/>
      <c r="C517" s="21"/>
      <c r="D517" s="21"/>
      <c r="E517" s="20"/>
      <c r="F517" s="20"/>
      <c r="G517" s="20"/>
      <c r="H517" s="20"/>
      <c r="I517" s="21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2:24" x14ac:dyDescent="0.2">
      <c r="B518" s="21"/>
      <c r="C518" s="21"/>
      <c r="D518" s="21"/>
      <c r="E518" s="20"/>
      <c r="F518" s="20"/>
      <c r="G518" s="20"/>
      <c r="H518" s="20"/>
      <c r="I518" s="21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2:24" x14ac:dyDescent="0.2">
      <c r="B519" s="21"/>
      <c r="C519" s="21"/>
      <c r="D519" s="21"/>
      <c r="E519" s="20"/>
      <c r="F519" s="20"/>
      <c r="G519" s="20"/>
      <c r="H519" s="20"/>
      <c r="I519" s="21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2:24" x14ac:dyDescent="0.2">
      <c r="B520" s="21"/>
      <c r="C520" s="21"/>
      <c r="D520" s="21"/>
      <c r="E520" s="20"/>
      <c r="F520" s="20"/>
      <c r="G520" s="20"/>
      <c r="H520" s="20"/>
      <c r="I520" s="21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2:24" x14ac:dyDescent="0.2">
      <c r="B521" s="21"/>
      <c r="C521" s="21"/>
      <c r="D521" s="21"/>
      <c r="E521" s="20"/>
      <c r="F521" s="20"/>
      <c r="G521" s="20"/>
      <c r="H521" s="20"/>
      <c r="I521" s="21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2:24" x14ac:dyDescent="0.2">
      <c r="B522" s="21"/>
      <c r="C522" s="21"/>
      <c r="D522" s="21"/>
      <c r="E522" s="20"/>
      <c r="F522" s="20"/>
      <c r="G522" s="20"/>
      <c r="H522" s="20"/>
      <c r="I522" s="21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2:24" x14ac:dyDescent="0.2">
      <c r="B523" s="21"/>
      <c r="C523" s="21"/>
      <c r="D523" s="21"/>
      <c r="E523" s="20"/>
      <c r="F523" s="20"/>
      <c r="G523" s="20"/>
      <c r="H523" s="20"/>
      <c r="I523" s="21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2:24" x14ac:dyDescent="0.2">
      <c r="B524" s="21"/>
      <c r="C524" s="21"/>
      <c r="D524" s="21"/>
      <c r="E524" s="20"/>
      <c r="F524" s="20"/>
      <c r="G524" s="20"/>
      <c r="H524" s="20"/>
      <c r="I524" s="21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2:24" x14ac:dyDescent="0.2">
      <c r="B525" s="21"/>
      <c r="C525" s="21"/>
      <c r="D525" s="21"/>
      <c r="E525" s="20"/>
      <c r="F525" s="20"/>
      <c r="G525" s="20"/>
      <c r="H525" s="20"/>
      <c r="I525" s="21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2:24" x14ac:dyDescent="0.2">
      <c r="B526" s="21"/>
      <c r="C526" s="21"/>
      <c r="D526" s="21"/>
      <c r="E526" s="20"/>
      <c r="F526" s="20"/>
      <c r="G526" s="20"/>
      <c r="H526" s="20"/>
      <c r="I526" s="21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2:24" x14ac:dyDescent="0.2">
      <c r="B527" s="21"/>
      <c r="C527" s="21"/>
      <c r="D527" s="21"/>
      <c r="E527" s="20"/>
      <c r="F527" s="20"/>
      <c r="G527" s="20"/>
      <c r="H527" s="20"/>
      <c r="I527" s="21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2:24" x14ac:dyDescent="0.2">
      <c r="B528" s="21"/>
      <c r="C528" s="21"/>
      <c r="D528" s="21"/>
      <c r="E528" s="20"/>
      <c r="F528" s="20"/>
      <c r="G528" s="20"/>
      <c r="H528" s="20"/>
      <c r="I528" s="21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2:24" x14ac:dyDescent="0.2">
      <c r="B529" s="21"/>
      <c r="C529" s="21"/>
      <c r="D529" s="21"/>
      <c r="E529" s="20"/>
      <c r="F529" s="20"/>
      <c r="G529" s="20"/>
      <c r="H529" s="20"/>
      <c r="I529" s="21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2:24" x14ac:dyDescent="0.2">
      <c r="B530" s="21"/>
      <c r="C530" s="21"/>
      <c r="D530" s="21"/>
      <c r="E530" s="20"/>
      <c r="F530" s="20"/>
      <c r="G530" s="20"/>
      <c r="H530" s="20"/>
      <c r="I530" s="21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2:24" x14ac:dyDescent="0.2">
      <c r="B531" s="21"/>
      <c r="C531" s="21"/>
      <c r="D531" s="21"/>
      <c r="E531" s="20"/>
      <c r="F531" s="20"/>
      <c r="G531" s="20"/>
      <c r="H531" s="20"/>
      <c r="I531" s="21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2:24" x14ac:dyDescent="0.2">
      <c r="B532" s="21"/>
      <c r="C532" s="21"/>
      <c r="D532" s="21"/>
      <c r="E532" s="20"/>
      <c r="F532" s="20"/>
      <c r="G532" s="20"/>
      <c r="H532" s="20"/>
      <c r="I532" s="21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2:24" x14ac:dyDescent="0.2">
      <c r="B533" s="21"/>
      <c r="C533" s="21"/>
      <c r="D533" s="21"/>
      <c r="E533" s="20"/>
      <c r="F533" s="20"/>
      <c r="G533" s="20"/>
      <c r="H533" s="20"/>
      <c r="I533" s="21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2:24" x14ac:dyDescent="0.2">
      <c r="B534" s="21"/>
      <c r="C534" s="21"/>
      <c r="D534" s="21"/>
      <c r="E534" s="20"/>
      <c r="F534" s="20"/>
      <c r="G534" s="20"/>
      <c r="H534" s="20"/>
      <c r="I534" s="21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2:24" x14ac:dyDescent="0.2">
      <c r="B535" s="21"/>
      <c r="C535" s="21"/>
      <c r="D535" s="21"/>
      <c r="E535" s="20"/>
      <c r="F535" s="20"/>
      <c r="G535" s="20"/>
      <c r="H535" s="20"/>
      <c r="I535" s="21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2:24" x14ac:dyDescent="0.2">
      <c r="B536" s="21"/>
      <c r="C536" s="21"/>
      <c r="D536" s="21"/>
      <c r="E536" s="20"/>
      <c r="F536" s="20"/>
      <c r="G536" s="20"/>
      <c r="H536" s="20"/>
      <c r="I536" s="21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2:24" x14ac:dyDescent="0.2">
      <c r="B537" s="21"/>
      <c r="C537" s="21"/>
      <c r="D537" s="21"/>
      <c r="E537" s="20"/>
      <c r="F537" s="20"/>
      <c r="G537" s="20"/>
      <c r="H537" s="20"/>
      <c r="I537" s="21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2:24" x14ac:dyDescent="0.2">
      <c r="B538" s="21"/>
      <c r="C538" s="21"/>
      <c r="D538" s="21"/>
      <c r="E538" s="20"/>
      <c r="F538" s="20"/>
      <c r="G538" s="20"/>
      <c r="H538" s="20"/>
      <c r="I538" s="21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2:24" x14ac:dyDescent="0.2">
      <c r="B539" s="21"/>
      <c r="C539" s="21"/>
      <c r="D539" s="21"/>
      <c r="E539" s="20"/>
      <c r="F539" s="20"/>
      <c r="G539" s="20"/>
      <c r="H539" s="20"/>
      <c r="I539" s="21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2:24" x14ac:dyDescent="0.2">
      <c r="B540" s="21"/>
      <c r="C540" s="21"/>
      <c r="D540" s="21"/>
      <c r="E540" s="20"/>
      <c r="F540" s="20"/>
      <c r="G540" s="20"/>
      <c r="H540" s="20"/>
      <c r="I540" s="21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2:24" x14ac:dyDescent="0.2">
      <c r="B541" s="21"/>
      <c r="C541" s="21"/>
      <c r="D541" s="21"/>
      <c r="E541" s="20"/>
      <c r="F541" s="20"/>
      <c r="G541" s="20"/>
      <c r="H541" s="20"/>
      <c r="I541" s="21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2:24" x14ac:dyDescent="0.2">
      <c r="B542" s="21"/>
      <c r="C542" s="21"/>
      <c r="D542" s="21"/>
      <c r="E542" s="20"/>
      <c r="F542" s="20"/>
      <c r="G542" s="20"/>
      <c r="H542" s="20"/>
      <c r="I542" s="21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2:24" x14ac:dyDescent="0.2">
      <c r="B543" s="21"/>
      <c r="C543" s="21"/>
      <c r="D543" s="21"/>
      <c r="E543" s="20"/>
      <c r="F543" s="20"/>
      <c r="G543" s="20"/>
      <c r="H543" s="20"/>
      <c r="I543" s="21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2:24" x14ac:dyDescent="0.2">
      <c r="B544" s="21"/>
      <c r="C544" s="21"/>
      <c r="D544" s="21"/>
      <c r="E544" s="20"/>
      <c r="F544" s="20"/>
      <c r="G544" s="20"/>
      <c r="H544" s="20"/>
      <c r="I544" s="21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2:24" x14ac:dyDescent="0.2">
      <c r="B545" s="21"/>
      <c r="C545" s="21"/>
      <c r="D545" s="21"/>
      <c r="E545" s="20"/>
      <c r="F545" s="20"/>
      <c r="G545" s="20"/>
      <c r="H545" s="20"/>
      <c r="I545" s="21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2:24" x14ac:dyDescent="0.2">
      <c r="B546" s="21"/>
      <c r="C546" s="21"/>
      <c r="D546" s="21"/>
      <c r="E546" s="20"/>
      <c r="F546" s="20"/>
      <c r="G546" s="20"/>
      <c r="H546" s="20"/>
      <c r="I546" s="21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2:24" x14ac:dyDescent="0.2">
      <c r="B547" s="21"/>
      <c r="C547" s="21"/>
      <c r="D547" s="21"/>
      <c r="E547" s="20"/>
      <c r="F547" s="20"/>
      <c r="G547" s="20"/>
      <c r="H547" s="20"/>
      <c r="I547" s="21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2:24" x14ac:dyDescent="0.2">
      <c r="B548" s="21"/>
      <c r="C548" s="21"/>
      <c r="D548" s="21"/>
      <c r="E548" s="20"/>
      <c r="F548" s="20"/>
      <c r="G548" s="20"/>
      <c r="H548" s="20"/>
      <c r="I548" s="21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2:24" x14ac:dyDescent="0.2">
      <c r="B549" s="21"/>
      <c r="C549" s="21"/>
      <c r="D549" s="21"/>
      <c r="E549" s="20"/>
      <c r="F549" s="20"/>
      <c r="G549" s="20"/>
      <c r="H549" s="20"/>
      <c r="I549" s="21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2:24" x14ac:dyDescent="0.2">
      <c r="B550" s="21"/>
      <c r="C550" s="21"/>
      <c r="D550" s="21"/>
      <c r="E550" s="20"/>
      <c r="F550" s="20"/>
      <c r="G550" s="20"/>
      <c r="H550" s="20"/>
      <c r="I550" s="21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2:24" x14ac:dyDescent="0.2">
      <c r="B551" s="21"/>
      <c r="C551" s="21"/>
      <c r="D551" s="21"/>
      <c r="E551" s="20"/>
      <c r="F551" s="20"/>
      <c r="G551" s="20"/>
      <c r="H551" s="20"/>
      <c r="I551" s="21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2:24" x14ac:dyDescent="0.2">
      <c r="B552" s="21"/>
      <c r="C552" s="21"/>
      <c r="D552" s="21"/>
      <c r="E552" s="20"/>
      <c r="F552" s="20"/>
      <c r="G552" s="20"/>
      <c r="H552" s="20"/>
      <c r="I552" s="21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2:24" x14ac:dyDescent="0.2">
      <c r="B553" s="21"/>
      <c r="C553" s="21"/>
      <c r="D553" s="21"/>
      <c r="E553" s="20"/>
      <c r="F553" s="20"/>
      <c r="G553" s="20"/>
      <c r="H553" s="20"/>
      <c r="I553" s="21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2:24" x14ac:dyDescent="0.2">
      <c r="B554" s="21"/>
      <c r="C554" s="21"/>
      <c r="D554" s="21"/>
      <c r="E554" s="20"/>
      <c r="F554" s="20"/>
      <c r="G554" s="20"/>
      <c r="H554" s="20"/>
      <c r="I554" s="21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2:24" x14ac:dyDescent="0.2">
      <c r="B555" s="21"/>
      <c r="C555" s="21"/>
      <c r="D555" s="21"/>
      <c r="E555" s="20"/>
      <c r="F555" s="20"/>
      <c r="G555" s="20"/>
      <c r="H555" s="20"/>
      <c r="I555" s="21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2:24" x14ac:dyDescent="0.2">
      <c r="B556" s="21"/>
      <c r="C556" s="21"/>
      <c r="D556" s="21"/>
      <c r="E556" s="20"/>
      <c r="F556" s="20"/>
      <c r="G556" s="20"/>
      <c r="H556" s="20"/>
      <c r="I556" s="21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2:24" x14ac:dyDescent="0.2">
      <c r="B557" s="21"/>
      <c r="C557" s="21"/>
      <c r="D557" s="21"/>
      <c r="E557" s="20"/>
      <c r="F557" s="20"/>
      <c r="G557" s="20"/>
      <c r="H557" s="20"/>
      <c r="I557" s="21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2:24" x14ac:dyDescent="0.2">
      <c r="B558" s="21"/>
      <c r="C558" s="21"/>
      <c r="D558" s="21"/>
      <c r="E558" s="20"/>
      <c r="F558" s="20"/>
      <c r="G558" s="20"/>
      <c r="H558" s="20"/>
      <c r="I558" s="21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2:24" x14ac:dyDescent="0.2">
      <c r="B559" s="21"/>
      <c r="C559" s="21"/>
      <c r="D559" s="21"/>
      <c r="E559" s="20"/>
      <c r="F559" s="20"/>
      <c r="G559" s="20"/>
      <c r="H559" s="20"/>
      <c r="I559" s="21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2:24" x14ac:dyDescent="0.2">
      <c r="B560" s="21"/>
      <c r="C560" s="21"/>
      <c r="D560" s="21"/>
      <c r="E560" s="20"/>
      <c r="F560" s="20"/>
      <c r="G560" s="20"/>
      <c r="H560" s="20"/>
      <c r="I560" s="21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2:24" x14ac:dyDescent="0.2">
      <c r="B561" s="21"/>
      <c r="C561" s="21"/>
      <c r="D561" s="21"/>
      <c r="E561" s="20"/>
      <c r="F561" s="20"/>
      <c r="G561" s="20"/>
      <c r="H561" s="20"/>
      <c r="I561" s="21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2:24" x14ac:dyDescent="0.2">
      <c r="B562" s="21"/>
      <c r="C562" s="21"/>
      <c r="D562" s="21"/>
      <c r="E562" s="20"/>
      <c r="F562" s="20"/>
      <c r="G562" s="20"/>
      <c r="H562" s="20"/>
      <c r="I562" s="21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2:24" x14ac:dyDescent="0.2">
      <c r="B563" s="21"/>
      <c r="C563" s="21"/>
      <c r="D563" s="21"/>
      <c r="E563" s="20"/>
      <c r="F563" s="20"/>
      <c r="G563" s="20"/>
      <c r="H563" s="20"/>
      <c r="I563" s="21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2:24" x14ac:dyDescent="0.2">
      <c r="B564" s="21"/>
      <c r="C564" s="21"/>
      <c r="D564" s="21"/>
      <c r="E564" s="20"/>
      <c r="F564" s="20"/>
      <c r="G564" s="20"/>
      <c r="H564" s="20"/>
      <c r="I564" s="21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2:24" x14ac:dyDescent="0.2">
      <c r="B565" s="21"/>
      <c r="C565" s="21"/>
      <c r="D565" s="21"/>
      <c r="E565" s="20"/>
      <c r="F565" s="20"/>
      <c r="G565" s="20"/>
      <c r="H565" s="20"/>
      <c r="I565" s="21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2:24" x14ac:dyDescent="0.2">
      <c r="B566" s="21"/>
      <c r="C566" s="21"/>
      <c r="D566" s="21"/>
      <c r="E566" s="20"/>
      <c r="F566" s="20"/>
      <c r="G566" s="20"/>
      <c r="H566" s="20"/>
      <c r="I566" s="21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2:24" x14ac:dyDescent="0.2">
      <c r="B567" s="21"/>
      <c r="C567" s="21"/>
      <c r="D567" s="21"/>
      <c r="E567" s="20"/>
      <c r="F567" s="20"/>
      <c r="G567" s="20"/>
      <c r="H567" s="20"/>
      <c r="I567" s="21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2:24" x14ac:dyDescent="0.2">
      <c r="B568" s="21"/>
      <c r="C568" s="21"/>
      <c r="D568" s="21"/>
      <c r="E568" s="20"/>
      <c r="F568" s="20"/>
      <c r="G568" s="20"/>
      <c r="H568" s="20"/>
      <c r="I568" s="21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2:24" x14ac:dyDescent="0.2">
      <c r="B569" s="21"/>
      <c r="C569" s="21"/>
      <c r="D569" s="21"/>
      <c r="E569" s="20"/>
      <c r="F569" s="20"/>
      <c r="G569" s="20"/>
      <c r="H569" s="20"/>
      <c r="I569" s="21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2:24" x14ac:dyDescent="0.2">
      <c r="B570" s="21"/>
      <c r="C570" s="21"/>
      <c r="D570" s="21"/>
      <c r="E570" s="20"/>
      <c r="F570" s="20"/>
      <c r="G570" s="20"/>
      <c r="H570" s="20"/>
      <c r="I570" s="21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2:24" x14ac:dyDescent="0.2">
      <c r="B571" s="21"/>
      <c r="C571" s="21"/>
      <c r="D571" s="21"/>
      <c r="E571" s="20"/>
      <c r="F571" s="20"/>
      <c r="G571" s="20"/>
      <c r="H571" s="20"/>
      <c r="I571" s="21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2:24" x14ac:dyDescent="0.2">
      <c r="B572" s="21"/>
      <c r="C572" s="21"/>
      <c r="D572" s="21"/>
      <c r="E572" s="20"/>
      <c r="F572" s="20"/>
      <c r="G572" s="20"/>
      <c r="H572" s="20"/>
      <c r="I572" s="21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2:24" x14ac:dyDescent="0.2">
      <c r="B573" s="21"/>
      <c r="C573" s="21"/>
      <c r="D573" s="21"/>
      <c r="E573" s="20"/>
      <c r="F573" s="20"/>
      <c r="G573" s="20"/>
      <c r="H573" s="20"/>
      <c r="I573" s="21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2:24" x14ac:dyDescent="0.2">
      <c r="B574" s="21"/>
      <c r="C574" s="21"/>
      <c r="D574" s="21"/>
      <c r="E574" s="20"/>
      <c r="F574" s="20"/>
      <c r="G574" s="20"/>
      <c r="H574" s="20"/>
      <c r="I574" s="21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2:24" x14ac:dyDescent="0.2">
      <c r="B575" s="21"/>
      <c r="C575" s="21"/>
      <c r="D575" s="21"/>
      <c r="E575" s="20"/>
      <c r="F575" s="20"/>
      <c r="G575" s="20"/>
      <c r="H575" s="20"/>
      <c r="I575" s="21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2:24" x14ac:dyDescent="0.2">
      <c r="B576" s="21"/>
      <c r="C576" s="21"/>
      <c r="D576" s="21"/>
      <c r="E576" s="20"/>
      <c r="F576" s="20"/>
      <c r="G576" s="20"/>
      <c r="H576" s="20"/>
      <c r="I576" s="21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2:24" x14ac:dyDescent="0.2">
      <c r="B577" s="21"/>
      <c r="C577" s="21"/>
      <c r="D577" s="21"/>
      <c r="E577" s="20"/>
      <c r="F577" s="20"/>
      <c r="G577" s="20"/>
      <c r="H577" s="20"/>
      <c r="I577" s="21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2:24" x14ac:dyDescent="0.2">
      <c r="B578" s="21"/>
      <c r="C578" s="21"/>
      <c r="D578" s="21"/>
      <c r="E578" s="20"/>
      <c r="F578" s="20"/>
      <c r="G578" s="20"/>
      <c r="H578" s="20"/>
      <c r="I578" s="21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2:24" x14ac:dyDescent="0.2">
      <c r="B579" s="21"/>
      <c r="C579" s="21"/>
      <c r="D579" s="21"/>
      <c r="E579" s="20"/>
      <c r="F579" s="20"/>
      <c r="G579" s="20"/>
      <c r="H579" s="20"/>
      <c r="I579" s="21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2:24" x14ac:dyDescent="0.2">
      <c r="B580" s="21"/>
      <c r="C580" s="21"/>
      <c r="D580" s="21"/>
      <c r="E580" s="20"/>
      <c r="F580" s="20"/>
      <c r="G580" s="20"/>
      <c r="H580" s="20"/>
      <c r="I580" s="21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2:24" x14ac:dyDescent="0.2">
      <c r="B581" s="21"/>
      <c r="C581" s="21"/>
      <c r="D581" s="21"/>
      <c r="E581" s="20"/>
      <c r="F581" s="20"/>
      <c r="G581" s="20"/>
      <c r="H581" s="20"/>
      <c r="I581" s="21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2:24" x14ac:dyDescent="0.2">
      <c r="B582" s="21"/>
      <c r="C582" s="21"/>
      <c r="D582" s="21"/>
      <c r="E582" s="20"/>
      <c r="F582" s="20"/>
      <c r="G582" s="20"/>
      <c r="H582" s="20"/>
      <c r="I582" s="21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2:24" x14ac:dyDescent="0.2">
      <c r="B583" s="21"/>
      <c r="C583" s="21"/>
      <c r="D583" s="21"/>
      <c r="E583" s="20"/>
      <c r="F583" s="20"/>
      <c r="G583" s="20"/>
      <c r="H583" s="20"/>
      <c r="I583" s="21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2:24" x14ac:dyDescent="0.2">
      <c r="B584" s="21"/>
      <c r="C584" s="21"/>
      <c r="D584" s="21"/>
      <c r="E584" s="20"/>
      <c r="F584" s="20"/>
      <c r="G584" s="20"/>
      <c r="H584" s="20"/>
      <c r="I584" s="21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2:24" x14ac:dyDescent="0.2">
      <c r="B585" s="21"/>
      <c r="C585" s="21"/>
      <c r="D585" s="21"/>
      <c r="E585" s="20"/>
      <c r="F585" s="20"/>
      <c r="G585" s="20"/>
      <c r="H585" s="20"/>
      <c r="I585" s="21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2:24" x14ac:dyDescent="0.2">
      <c r="B586" s="21"/>
      <c r="C586" s="21"/>
      <c r="D586" s="21"/>
      <c r="E586" s="20"/>
      <c r="F586" s="20"/>
      <c r="G586" s="20"/>
      <c r="H586" s="20"/>
      <c r="I586" s="21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2:24" x14ac:dyDescent="0.2">
      <c r="B587" s="21"/>
      <c r="C587" s="21"/>
      <c r="D587" s="21"/>
      <c r="E587" s="20"/>
      <c r="F587" s="20"/>
      <c r="G587" s="20"/>
      <c r="H587" s="20"/>
      <c r="I587" s="21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2:24" x14ac:dyDescent="0.2">
      <c r="B588" s="21"/>
      <c r="C588" s="21"/>
      <c r="D588" s="21"/>
      <c r="E588" s="20"/>
      <c r="F588" s="20"/>
      <c r="G588" s="20"/>
      <c r="H588" s="20"/>
      <c r="I588" s="21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2:24" x14ac:dyDescent="0.2">
      <c r="B589" s="21"/>
      <c r="C589" s="21"/>
      <c r="D589" s="21"/>
      <c r="E589" s="20"/>
      <c r="F589" s="20"/>
      <c r="G589" s="20"/>
      <c r="H589" s="20"/>
      <c r="I589" s="21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2:24" x14ac:dyDescent="0.2">
      <c r="B590" s="21"/>
      <c r="C590" s="21"/>
      <c r="D590" s="21"/>
      <c r="E590" s="20"/>
      <c r="F590" s="20"/>
      <c r="G590" s="20"/>
      <c r="H590" s="20"/>
      <c r="I590" s="21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2:24" x14ac:dyDescent="0.2">
      <c r="B591" s="21"/>
      <c r="C591" s="21"/>
      <c r="D591" s="21"/>
      <c r="E591" s="20"/>
      <c r="F591" s="20"/>
      <c r="G591" s="20"/>
      <c r="H591" s="20"/>
      <c r="I591" s="21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2:24" x14ac:dyDescent="0.2">
      <c r="B592" s="21"/>
      <c r="C592" s="21"/>
      <c r="D592" s="21"/>
      <c r="E592" s="20"/>
      <c r="F592" s="20"/>
      <c r="G592" s="20"/>
      <c r="H592" s="20"/>
      <c r="I592" s="21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2:24" x14ac:dyDescent="0.2">
      <c r="B593" s="21"/>
      <c r="C593" s="21"/>
      <c r="D593" s="21"/>
      <c r="E593" s="20"/>
      <c r="F593" s="20"/>
      <c r="G593" s="20"/>
      <c r="H593" s="20"/>
      <c r="I593" s="21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2:24" x14ac:dyDescent="0.2">
      <c r="B594" s="21"/>
      <c r="C594" s="21"/>
      <c r="D594" s="21"/>
      <c r="E594" s="20"/>
      <c r="F594" s="20"/>
      <c r="G594" s="20"/>
      <c r="H594" s="20"/>
      <c r="I594" s="21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2:24" x14ac:dyDescent="0.2">
      <c r="B595" s="21"/>
      <c r="C595" s="21"/>
      <c r="D595" s="21"/>
      <c r="E595" s="20"/>
      <c r="F595" s="20"/>
      <c r="G595" s="20"/>
      <c r="H595" s="20"/>
      <c r="I595" s="21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2:24" x14ac:dyDescent="0.2">
      <c r="B596" s="21"/>
      <c r="C596" s="21"/>
      <c r="D596" s="21"/>
      <c r="E596" s="20"/>
      <c r="F596" s="20"/>
      <c r="G596" s="20"/>
      <c r="H596" s="20"/>
      <c r="I596" s="21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2:24" x14ac:dyDescent="0.2">
      <c r="B597" s="21"/>
      <c r="C597" s="21"/>
      <c r="D597" s="21"/>
      <c r="E597" s="20"/>
      <c r="F597" s="20"/>
      <c r="G597" s="20"/>
      <c r="H597" s="20"/>
      <c r="I597" s="21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2:24" x14ac:dyDescent="0.2">
      <c r="B598" s="21"/>
      <c r="C598" s="21"/>
      <c r="D598" s="21"/>
      <c r="E598" s="20"/>
      <c r="F598" s="20"/>
      <c r="G598" s="20"/>
      <c r="H598" s="20"/>
      <c r="I598" s="21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2:24" x14ac:dyDescent="0.2">
      <c r="B599" s="21"/>
      <c r="C599" s="21"/>
      <c r="D599" s="21"/>
      <c r="E599" s="20"/>
      <c r="F599" s="20"/>
      <c r="G599" s="20"/>
      <c r="H599" s="20"/>
      <c r="I599" s="21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2:24" x14ac:dyDescent="0.2">
      <c r="B600" s="21"/>
      <c r="C600" s="21"/>
      <c r="D600" s="21"/>
      <c r="E600" s="20"/>
      <c r="F600" s="20"/>
      <c r="G600" s="20"/>
      <c r="H600" s="20"/>
      <c r="I600" s="21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2:24" x14ac:dyDescent="0.2">
      <c r="B601" s="21"/>
      <c r="C601" s="21"/>
      <c r="D601" s="21"/>
      <c r="E601" s="20"/>
      <c r="F601" s="20"/>
      <c r="G601" s="20"/>
      <c r="H601" s="20"/>
      <c r="I601" s="21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2:24" x14ac:dyDescent="0.2">
      <c r="B602" s="21"/>
      <c r="C602" s="21"/>
      <c r="D602" s="21"/>
      <c r="E602" s="20"/>
      <c r="F602" s="20"/>
      <c r="G602" s="20"/>
      <c r="H602" s="20"/>
      <c r="I602" s="21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2:24" x14ac:dyDescent="0.2">
      <c r="B603" s="21"/>
      <c r="C603" s="21"/>
      <c r="D603" s="21"/>
      <c r="E603" s="20"/>
      <c r="F603" s="20"/>
      <c r="G603" s="20"/>
      <c r="H603" s="20"/>
      <c r="I603" s="21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2:24" x14ac:dyDescent="0.2">
      <c r="B604" s="21"/>
      <c r="C604" s="21"/>
      <c r="D604" s="21"/>
      <c r="E604" s="20"/>
      <c r="F604" s="20"/>
      <c r="G604" s="20"/>
      <c r="H604" s="20"/>
      <c r="I604" s="21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2:24" x14ac:dyDescent="0.2">
      <c r="B605" s="21"/>
      <c r="C605" s="21"/>
      <c r="D605" s="21"/>
      <c r="E605" s="20"/>
      <c r="F605" s="20"/>
      <c r="G605" s="20"/>
      <c r="H605" s="20"/>
      <c r="I605" s="21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2:24" x14ac:dyDescent="0.2">
      <c r="B606" s="21"/>
      <c r="C606" s="21"/>
      <c r="D606" s="21"/>
      <c r="E606" s="20"/>
      <c r="F606" s="20"/>
      <c r="G606" s="20"/>
      <c r="H606" s="20"/>
      <c r="I606" s="21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2:24" x14ac:dyDescent="0.2">
      <c r="B607" s="21"/>
      <c r="C607" s="21"/>
      <c r="D607" s="21"/>
      <c r="E607" s="20"/>
      <c r="F607" s="20"/>
      <c r="G607" s="20"/>
      <c r="H607" s="20"/>
      <c r="I607" s="21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2:24" x14ac:dyDescent="0.2">
      <c r="B608" s="21"/>
      <c r="C608" s="21"/>
      <c r="D608" s="21"/>
      <c r="E608" s="20"/>
      <c r="F608" s="20"/>
      <c r="G608" s="20"/>
      <c r="H608" s="20"/>
      <c r="I608" s="21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2:24" x14ac:dyDescent="0.2">
      <c r="B609" s="21"/>
      <c r="C609" s="21"/>
      <c r="D609" s="21"/>
      <c r="E609" s="20"/>
      <c r="F609" s="20"/>
      <c r="G609" s="20"/>
      <c r="H609" s="20"/>
      <c r="I609" s="21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2:24" x14ac:dyDescent="0.2">
      <c r="B610" s="21"/>
      <c r="C610" s="21"/>
      <c r="D610" s="21"/>
      <c r="E610" s="20"/>
      <c r="F610" s="20"/>
      <c r="G610" s="20"/>
      <c r="H610" s="20"/>
      <c r="I610" s="21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2:24" x14ac:dyDescent="0.2">
      <c r="B611" s="21"/>
      <c r="C611" s="21"/>
      <c r="D611" s="21"/>
      <c r="E611" s="20"/>
      <c r="F611" s="20"/>
      <c r="G611" s="20"/>
      <c r="H611" s="20"/>
      <c r="I611" s="21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2:24" x14ac:dyDescent="0.2">
      <c r="B612" s="21"/>
      <c r="C612" s="21"/>
      <c r="D612" s="21"/>
      <c r="E612" s="20"/>
      <c r="F612" s="20"/>
      <c r="G612" s="20"/>
      <c r="H612" s="20"/>
      <c r="I612" s="21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2:24" x14ac:dyDescent="0.2">
      <c r="B613" s="21"/>
      <c r="C613" s="21"/>
      <c r="D613" s="21"/>
      <c r="E613" s="20"/>
      <c r="F613" s="20"/>
      <c r="G613" s="20"/>
      <c r="H613" s="20"/>
      <c r="I613" s="21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2:24" x14ac:dyDescent="0.2">
      <c r="B614" s="21"/>
      <c r="C614" s="21"/>
      <c r="D614" s="21"/>
      <c r="E614" s="20"/>
      <c r="F614" s="20"/>
      <c r="G614" s="20"/>
      <c r="H614" s="20"/>
      <c r="I614" s="21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2:24" x14ac:dyDescent="0.2">
      <c r="B615" s="21"/>
      <c r="C615" s="21"/>
      <c r="D615" s="21"/>
      <c r="E615" s="20"/>
      <c r="F615" s="20"/>
      <c r="G615" s="20"/>
      <c r="H615" s="20"/>
      <c r="I615" s="21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2:24" x14ac:dyDescent="0.2">
      <c r="B616" s="21"/>
      <c r="C616" s="21"/>
      <c r="D616" s="21"/>
      <c r="E616" s="20"/>
      <c r="F616" s="20"/>
      <c r="G616" s="20"/>
      <c r="H616" s="20"/>
      <c r="I616" s="21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2:24" x14ac:dyDescent="0.2">
      <c r="B617" s="21"/>
      <c r="C617" s="21"/>
      <c r="D617" s="21"/>
      <c r="E617" s="20"/>
      <c r="F617" s="20"/>
      <c r="G617" s="20"/>
      <c r="H617" s="20"/>
      <c r="I617" s="21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2:24" x14ac:dyDescent="0.2">
      <c r="B618" s="21"/>
      <c r="C618" s="21"/>
      <c r="D618" s="21"/>
      <c r="E618" s="20"/>
      <c r="F618" s="20"/>
      <c r="G618" s="20"/>
      <c r="H618" s="20"/>
      <c r="I618" s="21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2:24" x14ac:dyDescent="0.2">
      <c r="B619" s="21"/>
      <c r="C619" s="21"/>
      <c r="D619" s="21"/>
      <c r="E619" s="20"/>
      <c r="F619" s="20"/>
      <c r="G619" s="20"/>
      <c r="H619" s="20"/>
      <c r="I619" s="21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2:24" x14ac:dyDescent="0.2">
      <c r="B620" s="21"/>
      <c r="C620" s="21"/>
      <c r="D620" s="21"/>
      <c r="E620" s="20"/>
      <c r="F620" s="20"/>
      <c r="G620" s="20"/>
      <c r="H620" s="20"/>
      <c r="I620" s="21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2:24" x14ac:dyDescent="0.2">
      <c r="B621" s="21"/>
      <c r="C621" s="21"/>
      <c r="D621" s="21"/>
      <c r="E621" s="20"/>
      <c r="F621" s="20"/>
      <c r="G621" s="20"/>
      <c r="H621" s="20"/>
      <c r="I621" s="21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2:24" x14ac:dyDescent="0.2">
      <c r="B622" s="21"/>
      <c r="C622" s="21"/>
      <c r="D622" s="21"/>
      <c r="E622" s="20"/>
      <c r="F622" s="20"/>
      <c r="G622" s="20"/>
      <c r="H622" s="20"/>
      <c r="I622" s="21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2:24" x14ac:dyDescent="0.2">
      <c r="B623" s="21"/>
      <c r="C623" s="21"/>
      <c r="D623" s="21"/>
      <c r="E623" s="20"/>
      <c r="F623" s="20"/>
      <c r="G623" s="20"/>
      <c r="H623" s="20"/>
      <c r="I623" s="21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2:24" x14ac:dyDescent="0.2">
      <c r="B624" s="21"/>
      <c r="C624" s="21"/>
      <c r="D624" s="21"/>
      <c r="E624" s="20"/>
      <c r="F624" s="20"/>
      <c r="G624" s="20"/>
      <c r="H624" s="20"/>
      <c r="I624" s="21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2:24" x14ac:dyDescent="0.2">
      <c r="B625" s="21"/>
      <c r="C625" s="21"/>
      <c r="D625" s="21"/>
      <c r="E625" s="20"/>
      <c r="F625" s="20"/>
      <c r="G625" s="20"/>
      <c r="H625" s="20"/>
      <c r="I625" s="21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2:24" x14ac:dyDescent="0.2">
      <c r="B626" s="21"/>
      <c r="C626" s="21"/>
      <c r="D626" s="21"/>
      <c r="E626" s="20"/>
      <c r="F626" s="20"/>
      <c r="G626" s="20"/>
      <c r="H626" s="20"/>
      <c r="I626" s="21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2:24" x14ac:dyDescent="0.2">
      <c r="B627" s="21"/>
      <c r="C627" s="21"/>
      <c r="D627" s="21"/>
      <c r="E627" s="20"/>
      <c r="F627" s="20"/>
      <c r="G627" s="20"/>
      <c r="H627" s="20"/>
      <c r="I627" s="21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2:24" x14ac:dyDescent="0.2">
      <c r="B628" s="21"/>
      <c r="C628" s="21"/>
      <c r="D628" s="21"/>
      <c r="E628" s="20"/>
      <c r="F628" s="20"/>
      <c r="G628" s="20"/>
      <c r="H628" s="20"/>
      <c r="I628" s="21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2:24" x14ac:dyDescent="0.2">
      <c r="B629" s="21"/>
      <c r="C629" s="21"/>
      <c r="D629" s="21"/>
      <c r="E629" s="20"/>
      <c r="F629" s="20"/>
      <c r="G629" s="20"/>
      <c r="H629" s="20"/>
      <c r="I629" s="21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2:24" x14ac:dyDescent="0.2">
      <c r="B630" s="21"/>
      <c r="C630" s="21"/>
      <c r="D630" s="21"/>
      <c r="E630" s="20"/>
      <c r="F630" s="20"/>
      <c r="G630" s="20"/>
      <c r="H630" s="20"/>
      <c r="I630" s="21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2:24" x14ac:dyDescent="0.2">
      <c r="B631" s="21"/>
      <c r="C631" s="21"/>
      <c r="D631" s="21"/>
      <c r="E631" s="20"/>
      <c r="F631" s="20"/>
      <c r="G631" s="20"/>
      <c r="H631" s="20"/>
      <c r="I631" s="21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2:24" x14ac:dyDescent="0.2">
      <c r="B632" s="21"/>
      <c r="C632" s="21"/>
      <c r="D632" s="21"/>
      <c r="E632" s="20"/>
      <c r="F632" s="20"/>
      <c r="G632" s="20"/>
      <c r="H632" s="20"/>
      <c r="I632" s="21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2:24" x14ac:dyDescent="0.2">
      <c r="B633" s="21"/>
      <c r="C633" s="21"/>
      <c r="D633" s="21"/>
      <c r="E633" s="20"/>
      <c r="F633" s="20"/>
      <c r="G633" s="20"/>
      <c r="H633" s="20"/>
      <c r="I633" s="21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2:24" x14ac:dyDescent="0.2">
      <c r="B634" s="21"/>
      <c r="C634" s="21"/>
      <c r="D634" s="21"/>
      <c r="E634" s="20"/>
      <c r="F634" s="20"/>
      <c r="G634" s="20"/>
      <c r="H634" s="20"/>
      <c r="I634" s="21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2:24" x14ac:dyDescent="0.2">
      <c r="B635" s="21"/>
      <c r="C635" s="21"/>
      <c r="D635" s="21"/>
      <c r="E635" s="20"/>
      <c r="F635" s="20"/>
      <c r="G635" s="20"/>
      <c r="H635" s="20"/>
      <c r="I635" s="21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2:24" x14ac:dyDescent="0.2">
      <c r="B636" s="21"/>
      <c r="C636" s="21"/>
      <c r="D636" s="21"/>
      <c r="E636" s="20"/>
      <c r="F636" s="20"/>
      <c r="G636" s="20"/>
      <c r="H636" s="20"/>
      <c r="I636" s="21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2:24" x14ac:dyDescent="0.2">
      <c r="B637" s="21"/>
      <c r="C637" s="21"/>
      <c r="D637" s="21"/>
      <c r="E637" s="20"/>
      <c r="F637" s="20"/>
      <c r="G637" s="20"/>
      <c r="H637" s="20"/>
      <c r="I637" s="21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2:24" x14ac:dyDescent="0.2">
      <c r="B638" s="21"/>
      <c r="C638" s="21"/>
      <c r="D638" s="21"/>
      <c r="E638" s="20"/>
      <c r="F638" s="20"/>
      <c r="G638" s="20"/>
      <c r="H638" s="20"/>
      <c r="I638" s="21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2:24" x14ac:dyDescent="0.2">
      <c r="B639" s="21"/>
      <c r="C639" s="21"/>
      <c r="D639" s="21"/>
      <c r="E639" s="20"/>
      <c r="F639" s="20"/>
      <c r="G639" s="20"/>
      <c r="H639" s="20"/>
      <c r="I639" s="21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2:24" x14ac:dyDescent="0.2">
      <c r="B640" s="21"/>
      <c r="C640" s="21"/>
      <c r="D640" s="21"/>
      <c r="E640" s="20"/>
      <c r="F640" s="20"/>
      <c r="G640" s="20"/>
      <c r="H640" s="20"/>
      <c r="I640" s="21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2:24" x14ac:dyDescent="0.2">
      <c r="B641" s="21"/>
      <c r="C641" s="21"/>
      <c r="D641" s="21"/>
      <c r="E641" s="20"/>
      <c r="F641" s="20"/>
      <c r="G641" s="20"/>
      <c r="H641" s="20"/>
      <c r="I641" s="21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2:24" x14ac:dyDescent="0.2">
      <c r="B642" s="21"/>
      <c r="C642" s="21"/>
      <c r="D642" s="21"/>
      <c r="E642" s="20"/>
      <c r="F642" s="20"/>
      <c r="G642" s="20"/>
      <c r="H642" s="20"/>
      <c r="I642" s="21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2:24" x14ac:dyDescent="0.2">
      <c r="B643" s="21"/>
      <c r="C643" s="21"/>
      <c r="D643" s="21"/>
      <c r="E643" s="20"/>
      <c r="F643" s="20"/>
      <c r="G643" s="20"/>
      <c r="H643" s="20"/>
      <c r="I643" s="21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2:24" x14ac:dyDescent="0.2">
      <c r="B644" s="21"/>
      <c r="C644" s="21"/>
      <c r="D644" s="21"/>
      <c r="E644" s="20"/>
      <c r="F644" s="20"/>
      <c r="G644" s="20"/>
      <c r="H644" s="20"/>
      <c r="I644" s="21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2:24" x14ac:dyDescent="0.2">
      <c r="B645" s="21"/>
      <c r="C645" s="21"/>
      <c r="D645" s="21"/>
      <c r="E645" s="20"/>
      <c r="F645" s="20"/>
      <c r="G645" s="20"/>
      <c r="H645" s="20"/>
      <c r="I645" s="21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2:24" x14ac:dyDescent="0.2">
      <c r="B646" s="21"/>
      <c r="C646" s="21"/>
      <c r="D646" s="21"/>
      <c r="E646" s="20"/>
      <c r="F646" s="20"/>
      <c r="G646" s="20"/>
      <c r="H646" s="20"/>
      <c r="I646" s="21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2:24" x14ac:dyDescent="0.2">
      <c r="B647" s="21"/>
      <c r="C647" s="21"/>
      <c r="D647" s="21"/>
      <c r="E647" s="20"/>
      <c r="F647" s="20"/>
      <c r="G647" s="20"/>
      <c r="H647" s="20"/>
      <c r="I647" s="21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2:24" x14ac:dyDescent="0.2">
      <c r="B648" s="21"/>
      <c r="C648" s="21"/>
      <c r="D648" s="21"/>
      <c r="E648" s="20"/>
      <c r="F648" s="20"/>
      <c r="G648" s="20"/>
      <c r="H648" s="20"/>
      <c r="I648" s="21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2:24" x14ac:dyDescent="0.2">
      <c r="B649" s="21"/>
      <c r="C649" s="21"/>
      <c r="D649" s="21"/>
      <c r="E649" s="20"/>
      <c r="F649" s="20"/>
      <c r="G649" s="20"/>
      <c r="H649" s="20"/>
      <c r="I649" s="21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2:24" x14ac:dyDescent="0.2">
      <c r="B650" s="21"/>
      <c r="C650" s="21"/>
      <c r="D650" s="21"/>
      <c r="E650" s="20"/>
      <c r="F650" s="20"/>
      <c r="G650" s="20"/>
      <c r="H650" s="20"/>
      <c r="I650" s="21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2:24" x14ac:dyDescent="0.2">
      <c r="B651" s="21"/>
      <c r="C651" s="21"/>
      <c r="D651" s="21"/>
      <c r="E651" s="20"/>
      <c r="F651" s="20"/>
      <c r="G651" s="20"/>
      <c r="H651" s="20"/>
      <c r="I651" s="21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2:24" x14ac:dyDescent="0.2">
      <c r="B652" s="21"/>
      <c r="C652" s="21"/>
      <c r="D652" s="21"/>
      <c r="E652" s="20"/>
      <c r="F652" s="20"/>
      <c r="G652" s="20"/>
      <c r="H652" s="20"/>
      <c r="I652" s="21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2:24" x14ac:dyDescent="0.2">
      <c r="B653" s="21"/>
      <c r="C653" s="21"/>
      <c r="D653" s="21"/>
      <c r="E653" s="20"/>
      <c r="F653" s="20"/>
      <c r="G653" s="20"/>
      <c r="H653" s="20"/>
      <c r="I653" s="21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2:24" x14ac:dyDescent="0.2">
      <c r="B654" s="21"/>
      <c r="C654" s="21"/>
      <c r="D654" s="21"/>
      <c r="E654" s="20"/>
      <c r="F654" s="20"/>
      <c r="G654" s="20"/>
      <c r="H654" s="20"/>
      <c r="I654" s="21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2:24" x14ac:dyDescent="0.2">
      <c r="B655" s="21"/>
      <c r="C655" s="21"/>
      <c r="D655" s="21"/>
      <c r="E655" s="20"/>
      <c r="F655" s="20"/>
      <c r="G655" s="20"/>
      <c r="H655" s="20"/>
      <c r="I655" s="21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2:24" x14ac:dyDescent="0.2">
      <c r="B656" s="21"/>
      <c r="C656" s="21"/>
      <c r="D656" s="21"/>
      <c r="E656" s="20"/>
      <c r="F656" s="20"/>
      <c r="G656" s="20"/>
      <c r="H656" s="20"/>
      <c r="I656" s="21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2:24" x14ac:dyDescent="0.2">
      <c r="B657" s="21"/>
      <c r="C657" s="21"/>
      <c r="D657" s="21"/>
      <c r="E657" s="20"/>
      <c r="F657" s="20"/>
      <c r="G657" s="20"/>
      <c r="H657" s="20"/>
      <c r="I657" s="21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2:24" x14ac:dyDescent="0.2">
      <c r="B658" s="21"/>
      <c r="C658" s="21"/>
      <c r="D658" s="21"/>
      <c r="E658" s="20"/>
      <c r="F658" s="20"/>
      <c r="G658" s="20"/>
      <c r="H658" s="20"/>
      <c r="I658" s="21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2:24" x14ac:dyDescent="0.2">
      <c r="B659" s="21"/>
      <c r="C659" s="21"/>
      <c r="D659" s="21"/>
      <c r="E659" s="20"/>
      <c r="F659" s="20"/>
      <c r="G659" s="20"/>
      <c r="H659" s="20"/>
      <c r="I659" s="21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2:24" x14ac:dyDescent="0.2">
      <c r="B660" s="21"/>
      <c r="C660" s="21"/>
      <c r="D660" s="21"/>
      <c r="E660" s="20"/>
      <c r="F660" s="20"/>
      <c r="G660" s="20"/>
      <c r="H660" s="20"/>
      <c r="I660" s="21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2:24" x14ac:dyDescent="0.2">
      <c r="B661" s="21"/>
      <c r="C661" s="21"/>
      <c r="D661" s="21"/>
      <c r="E661" s="20"/>
      <c r="F661" s="20"/>
      <c r="G661" s="20"/>
      <c r="H661" s="20"/>
      <c r="I661" s="21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2:24" x14ac:dyDescent="0.2">
      <c r="B662" s="21"/>
      <c r="C662" s="21"/>
      <c r="D662" s="21"/>
      <c r="E662" s="20"/>
      <c r="F662" s="20"/>
      <c r="G662" s="20"/>
      <c r="H662" s="20"/>
      <c r="I662" s="21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2:24" x14ac:dyDescent="0.2">
      <c r="B663" s="21"/>
      <c r="C663" s="21"/>
      <c r="D663" s="21"/>
      <c r="E663" s="20"/>
      <c r="F663" s="20"/>
      <c r="G663" s="20"/>
      <c r="H663" s="20"/>
      <c r="I663" s="21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2:24" x14ac:dyDescent="0.2">
      <c r="B664" s="21"/>
      <c r="C664" s="21"/>
      <c r="D664" s="21"/>
      <c r="E664" s="20"/>
      <c r="F664" s="20"/>
      <c r="G664" s="20"/>
      <c r="H664" s="20"/>
      <c r="I664" s="21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2:24" x14ac:dyDescent="0.2">
      <c r="B665" s="21"/>
      <c r="C665" s="21"/>
      <c r="D665" s="21"/>
      <c r="E665" s="20"/>
      <c r="F665" s="20"/>
      <c r="G665" s="20"/>
      <c r="H665" s="20"/>
      <c r="I665" s="21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2:24" x14ac:dyDescent="0.2">
      <c r="B666" s="21"/>
      <c r="C666" s="21"/>
      <c r="D666" s="21"/>
      <c r="E666" s="20"/>
      <c r="F666" s="20"/>
      <c r="G666" s="20"/>
      <c r="H666" s="20"/>
      <c r="I666" s="21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2:24" x14ac:dyDescent="0.2">
      <c r="B667" s="21"/>
      <c r="C667" s="21"/>
      <c r="D667" s="21"/>
      <c r="E667" s="20"/>
      <c r="F667" s="20"/>
      <c r="G667" s="20"/>
      <c r="H667" s="20"/>
      <c r="I667" s="21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2:24" x14ac:dyDescent="0.2">
      <c r="B668" s="21"/>
      <c r="C668" s="21"/>
      <c r="D668" s="21"/>
      <c r="E668" s="20"/>
      <c r="F668" s="20"/>
      <c r="G668" s="20"/>
      <c r="H668" s="20"/>
      <c r="I668" s="21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2:24" x14ac:dyDescent="0.2">
      <c r="B669" s="21"/>
      <c r="C669" s="21"/>
      <c r="D669" s="21"/>
      <c r="E669" s="20"/>
      <c r="F669" s="20"/>
      <c r="G669" s="20"/>
      <c r="H669" s="20"/>
      <c r="I669" s="21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2:24" x14ac:dyDescent="0.2">
      <c r="B670" s="21"/>
      <c r="C670" s="21"/>
      <c r="D670" s="21"/>
      <c r="E670" s="20"/>
      <c r="F670" s="20"/>
      <c r="G670" s="20"/>
      <c r="H670" s="20"/>
      <c r="I670" s="21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2:24" x14ac:dyDescent="0.2">
      <c r="B671" s="21"/>
      <c r="C671" s="21"/>
      <c r="D671" s="21"/>
      <c r="E671" s="20"/>
      <c r="F671" s="20"/>
      <c r="G671" s="20"/>
      <c r="H671" s="20"/>
      <c r="I671" s="21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2:24" x14ac:dyDescent="0.2">
      <c r="B672" s="21"/>
      <c r="C672" s="21"/>
      <c r="D672" s="21"/>
      <c r="E672" s="20"/>
      <c r="F672" s="20"/>
      <c r="G672" s="20"/>
      <c r="H672" s="20"/>
      <c r="I672" s="21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2:24" x14ac:dyDescent="0.2">
      <c r="B673" s="21"/>
      <c r="C673" s="21"/>
      <c r="D673" s="21"/>
      <c r="E673" s="20"/>
      <c r="F673" s="20"/>
      <c r="G673" s="20"/>
      <c r="H673" s="20"/>
      <c r="I673" s="21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2:24" x14ac:dyDescent="0.2">
      <c r="B674" s="21"/>
      <c r="C674" s="21"/>
      <c r="D674" s="21"/>
      <c r="E674" s="20"/>
      <c r="F674" s="20"/>
      <c r="G674" s="20"/>
      <c r="H674" s="20"/>
      <c r="I674" s="21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2:24" x14ac:dyDescent="0.2">
      <c r="B675" s="21"/>
      <c r="C675" s="21"/>
      <c r="D675" s="21"/>
      <c r="E675" s="20"/>
      <c r="F675" s="20"/>
      <c r="G675" s="20"/>
      <c r="H675" s="20"/>
      <c r="I675" s="21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2:24" x14ac:dyDescent="0.2">
      <c r="B676" s="21"/>
      <c r="C676" s="21"/>
      <c r="D676" s="21"/>
      <c r="E676" s="20"/>
      <c r="F676" s="20"/>
      <c r="G676" s="20"/>
      <c r="H676" s="20"/>
      <c r="I676" s="21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2:24" x14ac:dyDescent="0.2">
      <c r="B677" s="21"/>
      <c r="C677" s="21"/>
      <c r="D677" s="21"/>
      <c r="E677" s="20"/>
      <c r="F677" s="20"/>
      <c r="G677" s="20"/>
      <c r="H677" s="20"/>
      <c r="I677" s="21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2:24" x14ac:dyDescent="0.2">
      <c r="B678" s="21"/>
      <c r="C678" s="21"/>
      <c r="D678" s="21"/>
      <c r="E678" s="20"/>
      <c r="F678" s="20"/>
      <c r="G678" s="20"/>
      <c r="H678" s="20"/>
      <c r="I678" s="21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2:24" x14ac:dyDescent="0.2">
      <c r="B679" s="21"/>
      <c r="C679" s="21"/>
      <c r="D679" s="21"/>
      <c r="E679" s="20"/>
      <c r="F679" s="20"/>
      <c r="G679" s="20"/>
      <c r="H679" s="20"/>
      <c r="I679" s="21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2:24" x14ac:dyDescent="0.2">
      <c r="B680" s="21"/>
      <c r="C680" s="21"/>
      <c r="D680" s="21"/>
      <c r="E680" s="20"/>
      <c r="F680" s="20"/>
      <c r="G680" s="20"/>
      <c r="H680" s="20"/>
      <c r="I680" s="21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2:24" x14ac:dyDescent="0.2">
      <c r="B681" s="21"/>
      <c r="C681" s="21"/>
      <c r="D681" s="21"/>
      <c r="E681" s="20"/>
      <c r="F681" s="20"/>
      <c r="G681" s="20"/>
      <c r="H681" s="20"/>
      <c r="I681" s="21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2:24" x14ac:dyDescent="0.2">
      <c r="B682" s="21"/>
      <c r="C682" s="21"/>
      <c r="D682" s="21"/>
      <c r="E682" s="20"/>
      <c r="F682" s="20"/>
      <c r="G682" s="20"/>
      <c r="H682" s="20"/>
      <c r="I682" s="21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2:24" x14ac:dyDescent="0.2">
      <c r="B683" s="21"/>
      <c r="C683" s="21"/>
      <c r="D683" s="21"/>
      <c r="E683" s="20"/>
      <c r="F683" s="20"/>
      <c r="G683" s="20"/>
      <c r="H683" s="20"/>
      <c r="I683" s="21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2:24" x14ac:dyDescent="0.2">
      <c r="B684" s="21"/>
      <c r="C684" s="21"/>
      <c r="D684" s="21"/>
      <c r="E684" s="20"/>
      <c r="F684" s="20"/>
      <c r="G684" s="20"/>
      <c r="H684" s="20"/>
      <c r="I684" s="21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2:24" x14ac:dyDescent="0.2">
      <c r="B685" s="21"/>
      <c r="C685" s="21"/>
      <c r="D685" s="21"/>
      <c r="E685" s="20"/>
      <c r="F685" s="20"/>
      <c r="G685" s="20"/>
      <c r="H685" s="20"/>
      <c r="I685" s="21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2:24" x14ac:dyDescent="0.2">
      <c r="B686" s="21"/>
      <c r="C686" s="21"/>
      <c r="D686" s="21"/>
      <c r="E686" s="20"/>
      <c r="F686" s="20"/>
      <c r="G686" s="20"/>
      <c r="H686" s="20"/>
      <c r="I686" s="21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2:24" x14ac:dyDescent="0.2">
      <c r="B687" s="21"/>
      <c r="C687" s="21"/>
      <c r="D687" s="21"/>
      <c r="E687" s="20"/>
      <c r="F687" s="20"/>
      <c r="G687" s="20"/>
      <c r="H687" s="20"/>
      <c r="I687" s="21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2:24" x14ac:dyDescent="0.2">
      <c r="B688" s="21"/>
      <c r="C688" s="21"/>
      <c r="D688" s="21"/>
      <c r="E688" s="20"/>
      <c r="F688" s="20"/>
      <c r="G688" s="20"/>
      <c r="H688" s="20"/>
      <c r="I688" s="21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2:24" x14ac:dyDescent="0.2">
      <c r="B689" s="21"/>
      <c r="C689" s="21"/>
      <c r="D689" s="21"/>
      <c r="E689" s="20"/>
      <c r="F689" s="20"/>
      <c r="G689" s="20"/>
      <c r="H689" s="20"/>
      <c r="I689" s="21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2:24" x14ac:dyDescent="0.2">
      <c r="B690" s="21"/>
      <c r="C690" s="21"/>
      <c r="D690" s="21"/>
      <c r="E690" s="20"/>
      <c r="F690" s="20"/>
      <c r="G690" s="20"/>
      <c r="H690" s="20"/>
      <c r="I690" s="21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2:24" x14ac:dyDescent="0.2">
      <c r="B691" s="21"/>
      <c r="C691" s="21"/>
      <c r="D691" s="21"/>
      <c r="E691" s="20"/>
      <c r="F691" s="20"/>
      <c r="G691" s="20"/>
      <c r="H691" s="20"/>
      <c r="I691" s="21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2:24" x14ac:dyDescent="0.2">
      <c r="B692" s="21"/>
      <c r="C692" s="21"/>
      <c r="D692" s="21"/>
      <c r="E692" s="20"/>
      <c r="F692" s="20"/>
      <c r="G692" s="20"/>
      <c r="H692" s="20"/>
      <c r="I692" s="21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2:24" x14ac:dyDescent="0.2">
      <c r="B693" s="21"/>
      <c r="C693" s="21"/>
      <c r="D693" s="21"/>
      <c r="E693" s="20"/>
      <c r="F693" s="20"/>
      <c r="G693" s="20"/>
      <c r="H693" s="20"/>
      <c r="I693" s="21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2:24" x14ac:dyDescent="0.2">
      <c r="B694" s="21"/>
      <c r="C694" s="21"/>
      <c r="D694" s="21"/>
      <c r="E694" s="20"/>
      <c r="F694" s="20"/>
      <c r="G694" s="20"/>
      <c r="H694" s="20"/>
      <c r="I694" s="21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2:24" x14ac:dyDescent="0.2">
      <c r="B695" s="21"/>
      <c r="C695" s="21"/>
      <c r="D695" s="21"/>
      <c r="E695" s="20"/>
      <c r="F695" s="20"/>
      <c r="G695" s="20"/>
      <c r="H695" s="20"/>
      <c r="I695" s="21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2:24" x14ac:dyDescent="0.2">
      <c r="B696" s="21"/>
      <c r="C696" s="21"/>
      <c r="D696" s="21"/>
      <c r="E696" s="20"/>
      <c r="F696" s="20"/>
      <c r="G696" s="20"/>
      <c r="H696" s="20"/>
      <c r="I696" s="21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2:24" x14ac:dyDescent="0.2">
      <c r="B697" s="21"/>
      <c r="C697" s="21"/>
      <c r="D697" s="21"/>
      <c r="E697" s="20"/>
      <c r="F697" s="20"/>
      <c r="G697" s="20"/>
      <c r="H697" s="20"/>
      <c r="I697" s="21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2:24" x14ac:dyDescent="0.2">
      <c r="B698" s="21"/>
      <c r="C698" s="21"/>
      <c r="D698" s="21"/>
      <c r="E698" s="20"/>
      <c r="F698" s="20"/>
      <c r="G698" s="20"/>
      <c r="H698" s="20"/>
      <c r="I698" s="21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2:24" x14ac:dyDescent="0.2">
      <c r="B699" s="21"/>
      <c r="C699" s="21"/>
      <c r="D699" s="21"/>
      <c r="E699" s="20"/>
      <c r="F699" s="20"/>
      <c r="G699" s="20"/>
      <c r="H699" s="20"/>
      <c r="I699" s="21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2:24" x14ac:dyDescent="0.2">
      <c r="B700" s="21"/>
      <c r="C700" s="21"/>
      <c r="D700" s="21"/>
      <c r="E700" s="20"/>
      <c r="F700" s="20"/>
      <c r="G700" s="20"/>
      <c r="H700" s="20"/>
      <c r="I700" s="21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2:24" x14ac:dyDescent="0.2">
      <c r="B701" s="21"/>
      <c r="C701" s="21"/>
      <c r="D701" s="21"/>
      <c r="E701" s="20"/>
      <c r="F701" s="20"/>
      <c r="G701" s="20"/>
      <c r="H701" s="20"/>
      <c r="I701" s="21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2:24" x14ac:dyDescent="0.2">
      <c r="B702" s="21"/>
      <c r="C702" s="21"/>
      <c r="D702" s="21"/>
      <c r="E702" s="20"/>
      <c r="F702" s="20"/>
      <c r="G702" s="20"/>
      <c r="H702" s="20"/>
      <c r="I702" s="21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2:24" x14ac:dyDescent="0.2">
      <c r="B703" s="21"/>
      <c r="C703" s="21"/>
      <c r="D703" s="21"/>
      <c r="E703" s="20"/>
      <c r="F703" s="20"/>
      <c r="G703" s="20"/>
      <c r="H703" s="20"/>
      <c r="I703" s="21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2:24" x14ac:dyDescent="0.2">
      <c r="B704" s="21"/>
      <c r="C704" s="21"/>
      <c r="D704" s="21"/>
      <c r="E704" s="20"/>
      <c r="F704" s="20"/>
      <c r="G704" s="20"/>
      <c r="H704" s="20"/>
      <c r="I704" s="21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2:24" x14ac:dyDescent="0.2">
      <c r="B705" s="21"/>
      <c r="C705" s="21"/>
      <c r="D705" s="21"/>
      <c r="E705" s="20"/>
      <c r="F705" s="20"/>
      <c r="G705" s="20"/>
      <c r="H705" s="20"/>
      <c r="I705" s="21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2:24" x14ac:dyDescent="0.2">
      <c r="B706" s="21"/>
      <c r="C706" s="21"/>
      <c r="D706" s="21"/>
      <c r="E706" s="20"/>
      <c r="F706" s="20"/>
      <c r="G706" s="20"/>
      <c r="H706" s="20"/>
      <c r="I706" s="21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2:24" x14ac:dyDescent="0.2">
      <c r="B707" s="21"/>
      <c r="C707" s="21"/>
      <c r="D707" s="21"/>
      <c r="E707" s="20"/>
      <c r="F707" s="20"/>
      <c r="G707" s="20"/>
      <c r="H707" s="20"/>
      <c r="I707" s="21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2:24" x14ac:dyDescent="0.2">
      <c r="B708" s="21"/>
      <c r="C708" s="21"/>
      <c r="D708" s="21"/>
      <c r="E708" s="20"/>
      <c r="F708" s="20"/>
      <c r="G708" s="20"/>
      <c r="H708" s="20"/>
      <c r="I708" s="21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2:24" x14ac:dyDescent="0.2">
      <c r="B709" s="21"/>
      <c r="C709" s="21"/>
      <c r="D709" s="21"/>
      <c r="E709" s="20"/>
      <c r="F709" s="20"/>
      <c r="G709" s="20"/>
      <c r="H709" s="20"/>
      <c r="I709" s="21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2:24" x14ac:dyDescent="0.2">
      <c r="B710" s="21"/>
      <c r="C710" s="21"/>
      <c r="D710" s="21"/>
      <c r="E710" s="20"/>
      <c r="F710" s="20"/>
      <c r="G710" s="20"/>
      <c r="H710" s="20"/>
      <c r="I710" s="21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2:24" x14ac:dyDescent="0.2">
      <c r="B711" s="21"/>
      <c r="C711" s="21"/>
      <c r="D711" s="21"/>
      <c r="E711" s="20"/>
      <c r="F711" s="20"/>
      <c r="G711" s="20"/>
      <c r="H711" s="20"/>
      <c r="I711" s="21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2:24" x14ac:dyDescent="0.2">
      <c r="B712" s="21"/>
      <c r="C712" s="21"/>
      <c r="D712" s="21"/>
      <c r="E712" s="20"/>
      <c r="F712" s="20"/>
      <c r="G712" s="20"/>
      <c r="H712" s="20"/>
      <c r="I712" s="21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2:24" x14ac:dyDescent="0.2">
      <c r="B713" s="21"/>
      <c r="C713" s="21"/>
      <c r="D713" s="21"/>
      <c r="E713" s="20"/>
      <c r="F713" s="20"/>
      <c r="G713" s="20"/>
      <c r="H713" s="20"/>
      <c r="I713" s="21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2:24" x14ac:dyDescent="0.2">
      <c r="B714" s="21"/>
      <c r="C714" s="21"/>
      <c r="D714" s="21"/>
      <c r="E714" s="20"/>
      <c r="F714" s="20"/>
      <c r="G714" s="20"/>
      <c r="H714" s="20"/>
      <c r="I714" s="21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2:24" x14ac:dyDescent="0.2">
      <c r="B715" s="21"/>
      <c r="C715" s="21"/>
      <c r="D715" s="21"/>
      <c r="E715" s="20"/>
      <c r="F715" s="20"/>
      <c r="G715" s="20"/>
      <c r="H715" s="20"/>
      <c r="I715" s="21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2:24" x14ac:dyDescent="0.2">
      <c r="B716" s="21"/>
      <c r="C716" s="21"/>
      <c r="D716" s="21"/>
      <c r="E716" s="20"/>
      <c r="F716" s="20"/>
      <c r="G716" s="20"/>
      <c r="H716" s="20"/>
      <c r="I716" s="21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2:24" x14ac:dyDescent="0.2">
      <c r="B717" s="21"/>
      <c r="C717" s="21"/>
      <c r="D717" s="21"/>
      <c r="E717" s="20"/>
      <c r="F717" s="20"/>
      <c r="G717" s="20"/>
      <c r="H717" s="20"/>
      <c r="I717" s="21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2:24" x14ac:dyDescent="0.2">
      <c r="B718" s="21"/>
      <c r="C718" s="21"/>
      <c r="D718" s="21"/>
      <c r="E718" s="20"/>
      <c r="F718" s="20"/>
      <c r="G718" s="20"/>
      <c r="H718" s="20"/>
      <c r="I718" s="21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2:24" x14ac:dyDescent="0.2">
      <c r="B719" s="21"/>
      <c r="C719" s="21"/>
      <c r="D719" s="21"/>
      <c r="E719" s="20"/>
      <c r="F719" s="20"/>
      <c r="G719" s="20"/>
      <c r="H719" s="20"/>
      <c r="I719" s="21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2:24" x14ac:dyDescent="0.2">
      <c r="B720" s="21"/>
      <c r="C720" s="21"/>
      <c r="D720" s="21"/>
      <c r="E720" s="20"/>
      <c r="F720" s="20"/>
      <c r="G720" s="20"/>
      <c r="H720" s="20"/>
      <c r="I720" s="21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2:24" x14ac:dyDescent="0.2">
      <c r="B721" s="21"/>
      <c r="C721" s="21"/>
      <c r="D721" s="21"/>
      <c r="E721" s="20"/>
      <c r="F721" s="20"/>
      <c r="G721" s="20"/>
      <c r="H721" s="20"/>
      <c r="I721" s="21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2:24" x14ac:dyDescent="0.2">
      <c r="B722" s="21"/>
      <c r="C722" s="21"/>
      <c r="D722" s="21"/>
      <c r="E722" s="20"/>
      <c r="F722" s="20"/>
      <c r="G722" s="20"/>
      <c r="H722" s="20"/>
      <c r="I722" s="21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2:24" x14ac:dyDescent="0.2">
      <c r="B723" s="21"/>
      <c r="C723" s="21"/>
      <c r="D723" s="21"/>
      <c r="E723" s="20"/>
      <c r="F723" s="20"/>
      <c r="G723" s="20"/>
      <c r="H723" s="20"/>
      <c r="I723" s="21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2:24" x14ac:dyDescent="0.2">
      <c r="B724" s="21"/>
      <c r="C724" s="21"/>
      <c r="D724" s="21"/>
      <c r="E724" s="20"/>
      <c r="F724" s="20"/>
      <c r="G724" s="20"/>
      <c r="H724" s="20"/>
      <c r="I724" s="21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2:24" x14ac:dyDescent="0.2">
      <c r="B725" s="21"/>
      <c r="C725" s="21"/>
      <c r="D725" s="21"/>
      <c r="E725" s="20"/>
      <c r="F725" s="20"/>
      <c r="G725" s="20"/>
      <c r="H725" s="20"/>
      <c r="I725" s="21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2:24" x14ac:dyDescent="0.2">
      <c r="B726" s="21"/>
      <c r="C726" s="21"/>
      <c r="D726" s="21"/>
      <c r="E726" s="20"/>
      <c r="F726" s="20"/>
      <c r="G726" s="20"/>
      <c r="H726" s="20"/>
      <c r="I726" s="21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2:24" x14ac:dyDescent="0.2">
      <c r="B727" s="21"/>
      <c r="C727" s="21"/>
      <c r="D727" s="21"/>
      <c r="E727" s="20"/>
      <c r="F727" s="20"/>
      <c r="G727" s="20"/>
      <c r="H727" s="20"/>
      <c r="I727" s="21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2:24" x14ac:dyDescent="0.2">
      <c r="B728" s="21"/>
      <c r="C728" s="21"/>
      <c r="D728" s="21"/>
      <c r="E728" s="20"/>
      <c r="F728" s="20"/>
      <c r="G728" s="20"/>
      <c r="H728" s="20"/>
      <c r="I728" s="21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2:24" x14ac:dyDescent="0.2">
      <c r="B729" s="21"/>
      <c r="C729" s="21"/>
      <c r="D729" s="21"/>
      <c r="E729" s="20"/>
      <c r="F729" s="20"/>
      <c r="G729" s="20"/>
      <c r="H729" s="20"/>
      <c r="I729" s="21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2:24" x14ac:dyDescent="0.2">
      <c r="B730" s="21"/>
      <c r="C730" s="21"/>
      <c r="D730" s="21"/>
      <c r="E730" s="20"/>
      <c r="F730" s="20"/>
      <c r="G730" s="20"/>
      <c r="H730" s="20"/>
      <c r="I730" s="21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2:24" x14ac:dyDescent="0.2">
      <c r="B731" s="21"/>
      <c r="C731" s="21"/>
      <c r="D731" s="21"/>
      <c r="E731" s="20"/>
      <c r="F731" s="20"/>
      <c r="G731" s="20"/>
      <c r="H731" s="20"/>
      <c r="I731" s="21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2:24" x14ac:dyDescent="0.2">
      <c r="B732" s="21"/>
      <c r="C732" s="21"/>
      <c r="D732" s="21"/>
      <c r="E732" s="20"/>
      <c r="F732" s="20"/>
      <c r="G732" s="20"/>
      <c r="H732" s="20"/>
      <c r="I732" s="21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2:24" x14ac:dyDescent="0.2">
      <c r="B733" s="21"/>
      <c r="C733" s="21"/>
      <c r="D733" s="21"/>
      <c r="E733" s="20"/>
      <c r="F733" s="20"/>
      <c r="G733" s="20"/>
      <c r="H733" s="20"/>
      <c r="I733" s="21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2:24" x14ac:dyDescent="0.2">
      <c r="B734" s="21"/>
      <c r="C734" s="21"/>
      <c r="D734" s="21"/>
      <c r="E734" s="20"/>
      <c r="F734" s="20"/>
      <c r="G734" s="20"/>
      <c r="H734" s="20"/>
      <c r="I734" s="21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2:24" x14ac:dyDescent="0.2">
      <c r="B735" s="21"/>
      <c r="C735" s="21"/>
      <c r="D735" s="21"/>
      <c r="E735" s="20"/>
      <c r="F735" s="20"/>
      <c r="G735" s="20"/>
      <c r="H735" s="20"/>
      <c r="I735" s="21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2:24" x14ac:dyDescent="0.2">
      <c r="B736" s="21"/>
      <c r="C736" s="21"/>
      <c r="D736" s="21"/>
      <c r="E736" s="20"/>
      <c r="F736" s="20"/>
      <c r="G736" s="20"/>
      <c r="H736" s="20"/>
      <c r="I736" s="21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2:24" x14ac:dyDescent="0.2">
      <c r="B737" s="21"/>
      <c r="C737" s="21"/>
      <c r="D737" s="21"/>
      <c r="E737" s="20"/>
      <c r="F737" s="20"/>
      <c r="G737" s="20"/>
      <c r="H737" s="20"/>
      <c r="I737" s="21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2:24" x14ac:dyDescent="0.2">
      <c r="B738" s="21"/>
      <c r="C738" s="21"/>
      <c r="D738" s="21"/>
      <c r="E738" s="20"/>
      <c r="F738" s="20"/>
      <c r="G738" s="20"/>
      <c r="H738" s="20"/>
      <c r="I738" s="21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2:24" x14ac:dyDescent="0.2">
      <c r="B739" s="21"/>
      <c r="C739" s="21"/>
      <c r="D739" s="21"/>
      <c r="E739" s="20"/>
      <c r="F739" s="20"/>
      <c r="G739" s="20"/>
      <c r="H739" s="20"/>
      <c r="I739" s="21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2:24" x14ac:dyDescent="0.2">
      <c r="B740" s="21"/>
      <c r="C740" s="21"/>
      <c r="D740" s="21"/>
      <c r="E740" s="20"/>
      <c r="F740" s="20"/>
      <c r="G740" s="20"/>
      <c r="H740" s="20"/>
      <c r="I740" s="21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2:24" x14ac:dyDescent="0.2">
      <c r="B741" s="21"/>
      <c r="C741" s="21"/>
      <c r="D741" s="21"/>
      <c r="E741" s="20"/>
      <c r="F741" s="20"/>
      <c r="G741" s="20"/>
      <c r="H741" s="20"/>
      <c r="I741" s="21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2:24" x14ac:dyDescent="0.2">
      <c r="B742" s="21"/>
      <c r="C742" s="21"/>
      <c r="D742" s="21"/>
      <c r="E742" s="20"/>
      <c r="F742" s="20"/>
      <c r="G742" s="20"/>
      <c r="H742" s="20"/>
      <c r="I742" s="21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2:24" x14ac:dyDescent="0.2">
      <c r="B743" s="21"/>
      <c r="C743" s="21"/>
      <c r="D743" s="21"/>
      <c r="E743" s="20"/>
      <c r="F743" s="20"/>
      <c r="G743" s="20"/>
      <c r="H743" s="20"/>
      <c r="I743" s="21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2:24" x14ac:dyDescent="0.2">
      <c r="B744" s="21"/>
      <c r="C744" s="21"/>
      <c r="D744" s="21"/>
      <c r="E744" s="20"/>
      <c r="F744" s="20"/>
      <c r="G744" s="20"/>
      <c r="H744" s="20"/>
      <c r="I744" s="21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2:24" x14ac:dyDescent="0.2">
      <c r="B745" s="21"/>
      <c r="C745" s="21"/>
      <c r="D745" s="21"/>
      <c r="E745" s="20"/>
      <c r="F745" s="20"/>
      <c r="G745" s="20"/>
      <c r="H745" s="20"/>
      <c r="I745" s="21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2:24" x14ac:dyDescent="0.2">
      <c r="B746" s="21"/>
      <c r="C746" s="21"/>
      <c r="D746" s="21"/>
      <c r="E746" s="20"/>
      <c r="F746" s="20"/>
      <c r="G746" s="20"/>
      <c r="H746" s="20"/>
      <c r="I746" s="21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2:24" x14ac:dyDescent="0.2">
      <c r="B747" s="21"/>
      <c r="C747" s="21"/>
      <c r="D747" s="21"/>
      <c r="E747" s="20"/>
      <c r="F747" s="20"/>
      <c r="G747" s="20"/>
      <c r="H747" s="20"/>
      <c r="I747" s="21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2:24" x14ac:dyDescent="0.2">
      <c r="B748" s="21"/>
      <c r="C748" s="21"/>
      <c r="D748" s="21"/>
      <c r="E748" s="20"/>
      <c r="F748" s="20"/>
      <c r="G748" s="20"/>
      <c r="H748" s="20"/>
      <c r="I748" s="21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2:24" x14ac:dyDescent="0.2">
      <c r="B749" s="21"/>
      <c r="C749" s="21"/>
      <c r="D749" s="21"/>
      <c r="E749" s="20"/>
      <c r="F749" s="20"/>
      <c r="G749" s="20"/>
      <c r="H749" s="20"/>
      <c r="I749" s="21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2:24" x14ac:dyDescent="0.2">
      <c r="B750" s="21"/>
      <c r="C750" s="21"/>
      <c r="D750" s="21"/>
      <c r="E750" s="20"/>
      <c r="F750" s="20"/>
      <c r="G750" s="20"/>
      <c r="H750" s="20"/>
      <c r="I750" s="21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2:24" x14ac:dyDescent="0.2">
      <c r="B751" s="21"/>
      <c r="C751" s="21"/>
      <c r="D751" s="21"/>
      <c r="E751" s="20"/>
      <c r="F751" s="20"/>
      <c r="G751" s="20"/>
      <c r="H751" s="20"/>
      <c r="I751" s="21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2:24" x14ac:dyDescent="0.2">
      <c r="B752" s="21"/>
      <c r="C752" s="21"/>
      <c r="D752" s="21"/>
      <c r="E752" s="20"/>
      <c r="F752" s="20"/>
      <c r="G752" s="20"/>
      <c r="H752" s="20"/>
      <c r="I752" s="21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2:24" x14ac:dyDescent="0.2">
      <c r="B753" s="21"/>
      <c r="C753" s="21"/>
      <c r="D753" s="21"/>
      <c r="E753" s="20"/>
      <c r="F753" s="20"/>
      <c r="G753" s="20"/>
      <c r="H753" s="20"/>
      <c r="I753" s="21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2:24" x14ac:dyDescent="0.2">
      <c r="B754" s="21"/>
      <c r="C754" s="21"/>
      <c r="D754" s="21"/>
      <c r="E754" s="20"/>
      <c r="F754" s="20"/>
      <c r="G754" s="20"/>
      <c r="H754" s="20"/>
      <c r="I754" s="21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2:24" x14ac:dyDescent="0.2">
      <c r="B755" s="21"/>
      <c r="C755" s="21"/>
      <c r="D755" s="21"/>
      <c r="E755" s="20"/>
      <c r="F755" s="20"/>
      <c r="G755" s="20"/>
      <c r="H755" s="20"/>
      <c r="I755" s="21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2:24" x14ac:dyDescent="0.2">
      <c r="B756" s="21"/>
      <c r="C756" s="21"/>
      <c r="D756" s="21"/>
      <c r="E756" s="20"/>
      <c r="F756" s="20"/>
      <c r="G756" s="20"/>
      <c r="H756" s="20"/>
      <c r="I756" s="21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2:24" x14ac:dyDescent="0.2">
      <c r="B757" s="21"/>
      <c r="C757" s="21"/>
      <c r="D757" s="21"/>
      <c r="E757" s="20"/>
      <c r="F757" s="20"/>
      <c r="G757" s="20"/>
      <c r="H757" s="20"/>
      <c r="I757" s="21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2:24" x14ac:dyDescent="0.2">
      <c r="B758" s="21"/>
      <c r="C758" s="21"/>
      <c r="D758" s="21"/>
      <c r="E758" s="20"/>
      <c r="F758" s="20"/>
      <c r="G758" s="20"/>
      <c r="H758" s="20"/>
      <c r="I758" s="21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2:24" x14ac:dyDescent="0.2">
      <c r="B759" s="21"/>
      <c r="C759" s="21"/>
      <c r="D759" s="21"/>
      <c r="E759" s="20"/>
      <c r="F759" s="20"/>
      <c r="G759" s="20"/>
      <c r="H759" s="20"/>
      <c r="I759" s="21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2:24" x14ac:dyDescent="0.2">
      <c r="B760" s="21"/>
      <c r="C760" s="21"/>
      <c r="D760" s="21"/>
      <c r="E760" s="20"/>
      <c r="F760" s="20"/>
      <c r="G760" s="20"/>
      <c r="H760" s="20"/>
      <c r="I760" s="21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2:24" x14ac:dyDescent="0.2">
      <c r="B761" s="21"/>
      <c r="C761" s="21"/>
      <c r="D761" s="21"/>
      <c r="E761" s="20"/>
      <c r="F761" s="20"/>
      <c r="G761" s="20"/>
      <c r="H761" s="20"/>
      <c r="I761" s="21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2:24" x14ac:dyDescent="0.2">
      <c r="B762" s="21"/>
      <c r="C762" s="21"/>
      <c r="D762" s="21"/>
      <c r="E762" s="20"/>
      <c r="F762" s="20"/>
      <c r="G762" s="20"/>
      <c r="H762" s="20"/>
      <c r="I762" s="21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2:24" x14ac:dyDescent="0.2">
      <c r="B763" s="21"/>
      <c r="C763" s="21"/>
      <c r="D763" s="21"/>
      <c r="E763" s="20"/>
      <c r="F763" s="20"/>
      <c r="G763" s="20"/>
      <c r="H763" s="20"/>
      <c r="I763" s="21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2:24" x14ac:dyDescent="0.2">
      <c r="B764" s="21"/>
      <c r="C764" s="21"/>
      <c r="D764" s="21"/>
      <c r="E764" s="20"/>
      <c r="F764" s="20"/>
      <c r="G764" s="20"/>
      <c r="H764" s="20"/>
      <c r="I764" s="21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2:24" x14ac:dyDescent="0.2">
      <c r="B765" s="21"/>
      <c r="C765" s="21"/>
      <c r="D765" s="21"/>
      <c r="E765" s="20"/>
      <c r="F765" s="20"/>
      <c r="G765" s="20"/>
      <c r="H765" s="20"/>
      <c r="I765" s="21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2:24" x14ac:dyDescent="0.2">
      <c r="B766" s="21"/>
      <c r="C766" s="21"/>
      <c r="D766" s="21"/>
      <c r="E766" s="20"/>
      <c r="F766" s="20"/>
      <c r="G766" s="20"/>
      <c r="H766" s="20"/>
      <c r="I766" s="21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2:24" x14ac:dyDescent="0.2">
      <c r="B767" s="21"/>
      <c r="C767" s="21"/>
      <c r="D767" s="21"/>
      <c r="E767" s="20"/>
      <c r="F767" s="20"/>
      <c r="G767" s="20"/>
      <c r="H767" s="20"/>
      <c r="I767" s="21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2:24" x14ac:dyDescent="0.2">
      <c r="B768" s="21"/>
      <c r="C768" s="21"/>
      <c r="D768" s="21"/>
      <c r="E768" s="20"/>
      <c r="F768" s="20"/>
      <c r="G768" s="20"/>
      <c r="H768" s="20"/>
      <c r="I768" s="21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2:24" x14ac:dyDescent="0.2">
      <c r="B769" s="21"/>
      <c r="C769" s="21"/>
      <c r="D769" s="21"/>
      <c r="E769" s="20"/>
      <c r="F769" s="20"/>
      <c r="G769" s="20"/>
      <c r="H769" s="20"/>
      <c r="I769" s="21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2:24" x14ac:dyDescent="0.2">
      <c r="B770" s="21"/>
      <c r="C770" s="21"/>
      <c r="D770" s="21"/>
      <c r="E770" s="20"/>
      <c r="F770" s="20"/>
      <c r="G770" s="20"/>
      <c r="H770" s="20"/>
      <c r="I770" s="21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2:24" x14ac:dyDescent="0.2">
      <c r="B771" s="21"/>
      <c r="C771" s="21"/>
      <c r="D771" s="21"/>
      <c r="E771" s="20"/>
      <c r="F771" s="20"/>
      <c r="G771" s="20"/>
      <c r="H771" s="20"/>
      <c r="I771" s="21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2:24" x14ac:dyDescent="0.2">
      <c r="B772" s="21"/>
      <c r="C772" s="21"/>
      <c r="D772" s="21"/>
      <c r="E772" s="20"/>
      <c r="F772" s="20"/>
      <c r="G772" s="20"/>
      <c r="H772" s="20"/>
      <c r="I772" s="21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2:24" x14ac:dyDescent="0.2">
      <c r="B773" s="21"/>
      <c r="C773" s="21"/>
      <c r="D773" s="21"/>
      <c r="E773" s="20"/>
      <c r="F773" s="20"/>
      <c r="G773" s="20"/>
      <c r="H773" s="20"/>
      <c r="I773" s="21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2:24" x14ac:dyDescent="0.2">
      <c r="B774" s="21"/>
      <c r="C774" s="21"/>
      <c r="D774" s="21"/>
      <c r="E774" s="20"/>
      <c r="F774" s="20"/>
      <c r="G774" s="20"/>
      <c r="H774" s="20"/>
      <c r="I774" s="21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2:24" x14ac:dyDescent="0.2">
      <c r="B775" s="21"/>
      <c r="C775" s="21"/>
      <c r="D775" s="21"/>
      <c r="E775" s="20"/>
      <c r="F775" s="20"/>
      <c r="G775" s="20"/>
      <c r="H775" s="20"/>
      <c r="I775" s="21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2:24" x14ac:dyDescent="0.2">
      <c r="B776" s="21"/>
      <c r="C776" s="21"/>
      <c r="D776" s="21"/>
      <c r="E776" s="20"/>
      <c r="F776" s="20"/>
      <c r="G776" s="20"/>
      <c r="H776" s="20"/>
      <c r="I776" s="21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2:24" x14ac:dyDescent="0.2">
      <c r="B777" s="21"/>
      <c r="C777" s="21"/>
      <c r="D777" s="21"/>
      <c r="E777" s="20"/>
      <c r="F777" s="20"/>
      <c r="G777" s="20"/>
      <c r="H777" s="20"/>
      <c r="I777" s="21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2:24" x14ac:dyDescent="0.2">
      <c r="B778" s="21"/>
      <c r="C778" s="21"/>
      <c r="D778" s="21"/>
      <c r="E778" s="20"/>
      <c r="F778" s="20"/>
      <c r="G778" s="20"/>
      <c r="H778" s="20"/>
      <c r="I778" s="21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2:24" x14ac:dyDescent="0.2">
      <c r="B779" s="21"/>
      <c r="C779" s="21"/>
      <c r="D779" s="21"/>
      <c r="E779" s="20"/>
      <c r="F779" s="20"/>
      <c r="G779" s="20"/>
      <c r="H779" s="20"/>
      <c r="I779" s="21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2:24" x14ac:dyDescent="0.2">
      <c r="B780" s="21"/>
      <c r="C780" s="21"/>
      <c r="D780" s="21"/>
      <c r="E780" s="20"/>
      <c r="F780" s="20"/>
      <c r="G780" s="20"/>
      <c r="H780" s="20"/>
      <c r="I780" s="21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2:24" x14ac:dyDescent="0.2">
      <c r="B781" s="21"/>
      <c r="C781" s="21"/>
      <c r="D781" s="21"/>
      <c r="E781" s="20"/>
      <c r="F781" s="20"/>
      <c r="G781" s="20"/>
      <c r="H781" s="20"/>
      <c r="I781" s="21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2:24" x14ac:dyDescent="0.2">
      <c r="B782" s="21"/>
      <c r="C782" s="21"/>
      <c r="D782" s="21"/>
      <c r="E782" s="20"/>
      <c r="F782" s="20"/>
      <c r="G782" s="20"/>
      <c r="H782" s="20"/>
      <c r="I782" s="21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2:24" x14ac:dyDescent="0.2">
      <c r="B783" s="21"/>
      <c r="C783" s="21"/>
      <c r="D783" s="21"/>
      <c r="E783" s="20"/>
      <c r="F783" s="20"/>
      <c r="G783" s="20"/>
      <c r="H783" s="20"/>
      <c r="I783" s="21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2:24" x14ac:dyDescent="0.2">
      <c r="B784" s="21"/>
      <c r="C784" s="21"/>
      <c r="D784" s="21"/>
      <c r="E784" s="20"/>
      <c r="F784" s="20"/>
      <c r="G784" s="20"/>
      <c r="H784" s="20"/>
      <c r="I784" s="21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2:24" x14ac:dyDescent="0.2">
      <c r="B785" s="21"/>
      <c r="C785" s="21"/>
      <c r="D785" s="21"/>
      <c r="E785" s="20"/>
      <c r="F785" s="20"/>
      <c r="G785" s="20"/>
      <c r="H785" s="20"/>
      <c r="I785" s="21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2:24" x14ac:dyDescent="0.2">
      <c r="B786" s="21"/>
      <c r="C786" s="21"/>
      <c r="D786" s="21"/>
      <c r="E786" s="20"/>
      <c r="F786" s="20"/>
      <c r="G786" s="20"/>
      <c r="H786" s="20"/>
      <c r="I786" s="21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2:24" x14ac:dyDescent="0.2">
      <c r="B787" s="21"/>
      <c r="C787" s="21"/>
      <c r="D787" s="21"/>
      <c r="E787" s="20"/>
      <c r="F787" s="20"/>
      <c r="G787" s="20"/>
      <c r="H787" s="20"/>
      <c r="I787" s="21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2:24" x14ac:dyDescent="0.2">
      <c r="B788" s="21"/>
      <c r="C788" s="21"/>
      <c r="D788" s="21"/>
      <c r="E788" s="20"/>
      <c r="F788" s="20"/>
      <c r="G788" s="20"/>
      <c r="H788" s="20"/>
      <c r="I788" s="21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2:24" x14ac:dyDescent="0.2">
      <c r="B789" s="21"/>
      <c r="C789" s="21"/>
      <c r="D789" s="21"/>
      <c r="E789" s="20"/>
      <c r="F789" s="20"/>
      <c r="G789" s="20"/>
      <c r="H789" s="20"/>
      <c r="I789" s="21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2:24" x14ac:dyDescent="0.2">
      <c r="B790" s="21"/>
      <c r="C790" s="21"/>
      <c r="D790" s="21"/>
      <c r="E790" s="20"/>
      <c r="F790" s="20"/>
      <c r="G790" s="20"/>
      <c r="H790" s="20"/>
      <c r="I790" s="21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2:24" x14ac:dyDescent="0.2">
      <c r="B791" s="21"/>
      <c r="C791" s="21"/>
      <c r="D791" s="21"/>
      <c r="E791" s="20"/>
      <c r="F791" s="20"/>
      <c r="G791" s="20"/>
      <c r="H791" s="20"/>
      <c r="I791" s="21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2:24" x14ac:dyDescent="0.2">
      <c r="B792" s="21"/>
      <c r="C792" s="21"/>
      <c r="D792" s="21"/>
      <c r="E792" s="20"/>
      <c r="F792" s="20"/>
      <c r="G792" s="20"/>
      <c r="H792" s="20"/>
      <c r="I792" s="21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2:24" x14ac:dyDescent="0.2">
      <c r="B793" s="21"/>
      <c r="C793" s="21"/>
      <c r="D793" s="21"/>
      <c r="E793" s="20"/>
      <c r="F793" s="20"/>
      <c r="G793" s="20"/>
      <c r="H793" s="20"/>
      <c r="I793" s="21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2:24" x14ac:dyDescent="0.2">
      <c r="B794" s="21"/>
      <c r="C794" s="21"/>
      <c r="D794" s="21"/>
      <c r="E794" s="20"/>
      <c r="F794" s="20"/>
      <c r="G794" s="20"/>
      <c r="H794" s="20"/>
      <c r="I794" s="21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2:24" x14ac:dyDescent="0.2">
      <c r="B795" s="21"/>
      <c r="C795" s="21"/>
      <c r="D795" s="21"/>
      <c r="E795" s="20"/>
      <c r="F795" s="20"/>
      <c r="G795" s="20"/>
      <c r="H795" s="20"/>
      <c r="I795" s="21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2:24" x14ac:dyDescent="0.2">
      <c r="B796" s="21"/>
      <c r="C796" s="21"/>
      <c r="D796" s="21"/>
      <c r="E796" s="20"/>
      <c r="F796" s="20"/>
      <c r="G796" s="20"/>
      <c r="H796" s="20"/>
      <c r="I796" s="21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2:24" x14ac:dyDescent="0.2">
      <c r="B797" s="21"/>
      <c r="C797" s="21"/>
      <c r="D797" s="21"/>
      <c r="E797" s="20"/>
      <c r="F797" s="20"/>
      <c r="G797" s="20"/>
      <c r="H797" s="20"/>
      <c r="I797" s="21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2:24" x14ac:dyDescent="0.2">
      <c r="B798" s="21"/>
      <c r="C798" s="21"/>
      <c r="D798" s="21"/>
      <c r="E798" s="20"/>
      <c r="F798" s="20"/>
      <c r="G798" s="20"/>
      <c r="H798" s="20"/>
      <c r="I798" s="21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2:24" x14ac:dyDescent="0.2">
      <c r="B799" s="21"/>
      <c r="C799" s="21"/>
      <c r="D799" s="21"/>
      <c r="E799" s="20"/>
      <c r="F799" s="20"/>
      <c r="G799" s="20"/>
      <c r="H799" s="20"/>
      <c r="I799" s="21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2:24" x14ac:dyDescent="0.2">
      <c r="B800" s="21"/>
      <c r="C800" s="21"/>
      <c r="D800" s="21"/>
      <c r="E800" s="20"/>
      <c r="F800" s="20"/>
      <c r="G800" s="20"/>
      <c r="H800" s="20"/>
      <c r="I800" s="21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2:24" x14ac:dyDescent="0.2">
      <c r="B801" s="21"/>
      <c r="C801" s="21"/>
      <c r="D801" s="21"/>
      <c r="E801" s="20"/>
      <c r="F801" s="20"/>
      <c r="G801" s="20"/>
      <c r="H801" s="20"/>
      <c r="I801" s="21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2:24" x14ac:dyDescent="0.2">
      <c r="B802" s="21"/>
      <c r="C802" s="21"/>
      <c r="D802" s="21"/>
      <c r="E802" s="20"/>
      <c r="F802" s="20"/>
      <c r="G802" s="20"/>
      <c r="H802" s="20"/>
      <c r="I802" s="21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2:24" x14ac:dyDescent="0.2">
      <c r="B803" s="21"/>
      <c r="C803" s="21"/>
      <c r="D803" s="21"/>
      <c r="E803" s="20"/>
      <c r="F803" s="20"/>
      <c r="G803" s="20"/>
      <c r="H803" s="20"/>
      <c r="I803" s="21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2:24" x14ac:dyDescent="0.2">
      <c r="B804" s="21"/>
      <c r="C804" s="21"/>
      <c r="D804" s="21"/>
      <c r="E804" s="20"/>
      <c r="F804" s="20"/>
      <c r="G804" s="20"/>
      <c r="H804" s="20"/>
      <c r="I804" s="21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2:24" x14ac:dyDescent="0.2">
      <c r="B805" s="21"/>
      <c r="C805" s="21"/>
      <c r="D805" s="21"/>
      <c r="E805" s="20"/>
      <c r="F805" s="20"/>
      <c r="G805" s="20"/>
      <c r="H805" s="20"/>
      <c r="I805" s="21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2:24" x14ac:dyDescent="0.2">
      <c r="B806" s="21"/>
      <c r="C806" s="21"/>
      <c r="D806" s="21"/>
      <c r="E806" s="20"/>
      <c r="F806" s="20"/>
      <c r="G806" s="20"/>
      <c r="H806" s="20"/>
      <c r="I806" s="21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2:24" x14ac:dyDescent="0.2">
      <c r="B807" s="21"/>
      <c r="C807" s="21"/>
      <c r="D807" s="21"/>
      <c r="E807" s="20"/>
      <c r="F807" s="20"/>
      <c r="G807" s="20"/>
      <c r="H807" s="20"/>
      <c r="I807" s="21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2:24" x14ac:dyDescent="0.2">
      <c r="B808" s="21"/>
      <c r="C808" s="21"/>
      <c r="D808" s="21"/>
      <c r="E808" s="20"/>
      <c r="F808" s="20"/>
      <c r="G808" s="20"/>
      <c r="H808" s="20"/>
      <c r="I808" s="21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2:24" x14ac:dyDescent="0.2">
      <c r="B809" s="21"/>
      <c r="C809" s="21"/>
      <c r="D809" s="21"/>
      <c r="E809" s="20"/>
      <c r="F809" s="20"/>
      <c r="G809" s="20"/>
      <c r="H809" s="20"/>
      <c r="I809" s="21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2:24" x14ac:dyDescent="0.2">
      <c r="B810" s="21"/>
      <c r="C810" s="21"/>
      <c r="D810" s="21"/>
      <c r="E810" s="20"/>
      <c r="F810" s="20"/>
      <c r="G810" s="20"/>
      <c r="H810" s="20"/>
      <c r="I810" s="21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2:24" x14ac:dyDescent="0.2">
      <c r="B811" s="21"/>
      <c r="C811" s="21"/>
      <c r="D811" s="21"/>
      <c r="E811" s="20"/>
      <c r="F811" s="20"/>
      <c r="G811" s="20"/>
      <c r="H811" s="20"/>
      <c r="I811" s="21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2:24" x14ac:dyDescent="0.2">
      <c r="B812" s="21"/>
      <c r="C812" s="21"/>
      <c r="D812" s="21"/>
      <c r="E812" s="20"/>
      <c r="F812" s="20"/>
      <c r="G812" s="20"/>
      <c r="H812" s="20"/>
      <c r="I812" s="21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2:24" x14ac:dyDescent="0.2">
      <c r="B813" s="21"/>
      <c r="C813" s="21"/>
      <c r="D813" s="21"/>
      <c r="E813" s="20"/>
      <c r="F813" s="20"/>
      <c r="G813" s="20"/>
      <c r="H813" s="20"/>
      <c r="I813" s="21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2:24" x14ac:dyDescent="0.2">
      <c r="B814" s="21"/>
      <c r="C814" s="21"/>
      <c r="D814" s="21"/>
      <c r="E814" s="20"/>
      <c r="F814" s="20"/>
      <c r="G814" s="20"/>
      <c r="H814" s="20"/>
      <c r="I814" s="21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2:24" x14ac:dyDescent="0.2">
      <c r="B815" s="21"/>
      <c r="C815" s="21"/>
      <c r="D815" s="21"/>
      <c r="E815" s="20"/>
      <c r="F815" s="20"/>
      <c r="G815" s="20"/>
      <c r="H815" s="20"/>
      <c r="I815" s="21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2:24" x14ac:dyDescent="0.2">
      <c r="B816" s="21"/>
      <c r="C816" s="21"/>
      <c r="D816" s="21"/>
      <c r="E816" s="20"/>
      <c r="F816" s="20"/>
      <c r="G816" s="20"/>
      <c r="H816" s="20"/>
      <c r="I816" s="21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2:24" x14ac:dyDescent="0.2">
      <c r="B817" s="21"/>
      <c r="C817" s="21"/>
      <c r="D817" s="21"/>
      <c r="E817" s="20"/>
      <c r="F817" s="20"/>
      <c r="G817" s="20"/>
      <c r="H817" s="20"/>
      <c r="I817" s="21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2:24" x14ac:dyDescent="0.2">
      <c r="B818" s="21"/>
      <c r="C818" s="21"/>
      <c r="D818" s="21"/>
      <c r="E818" s="20"/>
      <c r="F818" s="20"/>
      <c r="G818" s="20"/>
      <c r="H818" s="20"/>
      <c r="I818" s="21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2:24" x14ac:dyDescent="0.2">
      <c r="B819" s="21"/>
      <c r="C819" s="21"/>
      <c r="D819" s="21"/>
      <c r="E819" s="20"/>
      <c r="F819" s="20"/>
      <c r="G819" s="20"/>
      <c r="H819" s="20"/>
      <c r="I819" s="21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2:24" x14ac:dyDescent="0.2">
      <c r="B820" s="21"/>
      <c r="C820" s="21"/>
      <c r="D820" s="21"/>
      <c r="E820" s="20"/>
      <c r="F820" s="20"/>
      <c r="G820" s="20"/>
      <c r="H820" s="20"/>
      <c r="I820" s="21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2:24" x14ac:dyDescent="0.2">
      <c r="B821" s="21"/>
      <c r="C821" s="21"/>
      <c r="D821" s="21"/>
      <c r="E821" s="20"/>
      <c r="F821" s="20"/>
      <c r="G821" s="20"/>
      <c r="H821" s="20"/>
      <c r="I821" s="21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2:24" x14ac:dyDescent="0.2">
      <c r="B822" s="21"/>
      <c r="C822" s="21"/>
      <c r="D822" s="21"/>
      <c r="E822" s="20"/>
      <c r="F822" s="20"/>
      <c r="G822" s="20"/>
      <c r="H822" s="20"/>
      <c r="I822" s="21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2:24" x14ac:dyDescent="0.2">
      <c r="B823" s="21"/>
      <c r="C823" s="21"/>
      <c r="D823" s="21"/>
      <c r="E823" s="20"/>
      <c r="F823" s="20"/>
      <c r="G823" s="20"/>
      <c r="H823" s="20"/>
      <c r="I823" s="21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2:24" x14ac:dyDescent="0.2">
      <c r="B824" s="21"/>
      <c r="C824" s="21"/>
      <c r="D824" s="21"/>
      <c r="E824" s="20"/>
      <c r="F824" s="20"/>
      <c r="G824" s="20"/>
      <c r="H824" s="20"/>
      <c r="I824" s="21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2:24" x14ac:dyDescent="0.2">
      <c r="B825" s="21"/>
      <c r="C825" s="21"/>
      <c r="D825" s="21"/>
      <c r="E825" s="20"/>
      <c r="F825" s="20"/>
      <c r="G825" s="20"/>
      <c r="H825" s="20"/>
      <c r="I825" s="21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2:24" x14ac:dyDescent="0.2">
      <c r="B826" s="21"/>
      <c r="C826" s="21"/>
      <c r="D826" s="21"/>
      <c r="E826" s="20"/>
      <c r="F826" s="20"/>
      <c r="G826" s="20"/>
      <c r="H826" s="20"/>
      <c r="I826" s="21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2:24" x14ac:dyDescent="0.2">
      <c r="B827" s="21"/>
      <c r="C827" s="21"/>
      <c r="D827" s="21"/>
      <c r="E827" s="20"/>
      <c r="F827" s="20"/>
      <c r="G827" s="20"/>
      <c r="H827" s="20"/>
      <c r="I827" s="21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2:24" x14ac:dyDescent="0.2">
      <c r="B828" s="21"/>
      <c r="C828" s="21"/>
      <c r="D828" s="21"/>
      <c r="E828" s="20"/>
      <c r="F828" s="20"/>
      <c r="G828" s="20"/>
      <c r="H828" s="20"/>
      <c r="I828" s="21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2:24" x14ac:dyDescent="0.2">
      <c r="B829" s="21"/>
      <c r="C829" s="21"/>
      <c r="D829" s="21"/>
      <c r="E829" s="20"/>
      <c r="F829" s="20"/>
      <c r="G829" s="20"/>
      <c r="H829" s="20"/>
      <c r="I829" s="21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2:24" x14ac:dyDescent="0.2">
      <c r="B830" s="21"/>
      <c r="C830" s="21"/>
      <c r="D830" s="21"/>
      <c r="E830" s="20"/>
      <c r="F830" s="20"/>
      <c r="G830" s="20"/>
      <c r="H830" s="20"/>
      <c r="I830" s="21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2:24" x14ac:dyDescent="0.2">
      <c r="B831" s="21"/>
      <c r="C831" s="21"/>
      <c r="D831" s="21"/>
      <c r="E831" s="20"/>
      <c r="F831" s="20"/>
      <c r="G831" s="20"/>
      <c r="H831" s="20"/>
      <c r="I831" s="21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2:24" x14ac:dyDescent="0.2">
      <c r="B832" s="21"/>
      <c r="C832" s="21"/>
      <c r="D832" s="21"/>
      <c r="E832" s="20"/>
      <c r="F832" s="20"/>
      <c r="G832" s="20"/>
      <c r="H832" s="20"/>
      <c r="I832" s="21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2:24" x14ac:dyDescent="0.2">
      <c r="B833" s="21"/>
      <c r="C833" s="21"/>
      <c r="D833" s="21"/>
      <c r="E833" s="20"/>
      <c r="F833" s="20"/>
      <c r="G833" s="20"/>
      <c r="H833" s="20"/>
      <c r="I833" s="21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2:24" x14ac:dyDescent="0.2">
      <c r="B834" s="21"/>
      <c r="C834" s="21"/>
      <c r="D834" s="21"/>
      <c r="E834" s="20"/>
      <c r="F834" s="20"/>
      <c r="G834" s="20"/>
      <c r="H834" s="20"/>
      <c r="I834" s="21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2:24" x14ac:dyDescent="0.2">
      <c r="B835" s="21"/>
      <c r="C835" s="21"/>
      <c r="D835" s="21"/>
      <c r="E835" s="20"/>
      <c r="F835" s="20"/>
      <c r="G835" s="20"/>
      <c r="H835" s="20"/>
      <c r="I835" s="21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2:24" x14ac:dyDescent="0.2">
      <c r="B836" s="21"/>
      <c r="C836" s="21"/>
      <c r="D836" s="21"/>
      <c r="E836" s="20"/>
      <c r="F836" s="20"/>
      <c r="G836" s="20"/>
      <c r="H836" s="20"/>
      <c r="I836" s="21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2:24" x14ac:dyDescent="0.2">
      <c r="B837" s="21"/>
      <c r="C837" s="21"/>
      <c r="D837" s="21"/>
      <c r="E837" s="20"/>
      <c r="F837" s="20"/>
      <c r="G837" s="20"/>
      <c r="H837" s="20"/>
      <c r="I837" s="21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2:24" x14ac:dyDescent="0.2">
      <c r="B838" s="21"/>
      <c r="C838" s="21"/>
      <c r="D838" s="21"/>
      <c r="E838" s="20"/>
      <c r="F838" s="20"/>
      <c r="G838" s="20"/>
      <c r="H838" s="20"/>
      <c r="I838" s="21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2:24" x14ac:dyDescent="0.2">
      <c r="B839" s="21"/>
      <c r="C839" s="21"/>
      <c r="D839" s="21"/>
      <c r="E839" s="20"/>
      <c r="F839" s="20"/>
      <c r="G839" s="20"/>
      <c r="H839" s="20"/>
      <c r="I839" s="21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2:24" x14ac:dyDescent="0.2">
      <c r="B840" s="21"/>
      <c r="C840" s="21"/>
      <c r="D840" s="21"/>
      <c r="E840" s="20"/>
      <c r="F840" s="20"/>
      <c r="G840" s="20"/>
      <c r="H840" s="20"/>
      <c r="I840" s="21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2:24" x14ac:dyDescent="0.2">
      <c r="B841" s="21"/>
      <c r="C841" s="21"/>
      <c r="D841" s="21"/>
      <c r="E841" s="20"/>
      <c r="F841" s="20"/>
      <c r="G841" s="20"/>
      <c r="H841" s="20"/>
      <c r="I841" s="21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2:24" x14ac:dyDescent="0.2">
      <c r="B842" s="21"/>
      <c r="C842" s="21"/>
      <c r="D842" s="21"/>
      <c r="E842" s="20"/>
      <c r="F842" s="20"/>
      <c r="G842" s="20"/>
      <c r="H842" s="20"/>
      <c r="I842" s="21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2:24" x14ac:dyDescent="0.2">
      <c r="B843" s="21"/>
      <c r="C843" s="21"/>
      <c r="D843" s="21"/>
      <c r="E843" s="20"/>
      <c r="F843" s="20"/>
      <c r="G843" s="20"/>
      <c r="H843" s="20"/>
      <c r="I843" s="21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2:24" x14ac:dyDescent="0.2">
      <c r="B844" s="21"/>
      <c r="C844" s="21"/>
      <c r="D844" s="21"/>
      <c r="E844" s="20"/>
      <c r="F844" s="20"/>
      <c r="G844" s="20"/>
      <c r="H844" s="20"/>
      <c r="I844" s="21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2:24" x14ac:dyDescent="0.2">
      <c r="B845" s="21"/>
      <c r="C845" s="21"/>
      <c r="D845" s="21"/>
      <c r="E845" s="20"/>
      <c r="F845" s="20"/>
      <c r="G845" s="20"/>
      <c r="H845" s="20"/>
      <c r="I845" s="21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2:24" x14ac:dyDescent="0.2">
      <c r="B846" s="21"/>
      <c r="C846" s="21"/>
      <c r="D846" s="21"/>
      <c r="E846" s="20"/>
      <c r="F846" s="20"/>
      <c r="G846" s="20"/>
      <c r="H846" s="20"/>
      <c r="I846" s="21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2:24" x14ac:dyDescent="0.2">
      <c r="B847" s="21"/>
      <c r="C847" s="21"/>
      <c r="D847" s="21"/>
      <c r="E847" s="20"/>
      <c r="F847" s="20"/>
      <c r="G847" s="20"/>
      <c r="H847" s="20"/>
      <c r="I847" s="21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2:24" x14ac:dyDescent="0.2">
      <c r="B848" s="21"/>
      <c r="C848" s="21"/>
      <c r="D848" s="21"/>
      <c r="E848" s="20"/>
      <c r="F848" s="20"/>
      <c r="G848" s="20"/>
      <c r="H848" s="20"/>
      <c r="I848" s="21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2:24" x14ac:dyDescent="0.2">
      <c r="B849" s="21"/>
      <c r="C849" s="21"/>
      <c r="D849" s="21"/>
      <c r="E849" s="20"/>
      <c r="F849" s="20"/>
      <c r="G849" s="20"/>
      <c r="H849" s="20"/>
      <c r="I849" s="21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2:24" x14ac:dyDescent="0.2">
      <c r="B850" s="21"/>
      <c r="C850" s="21"/>
      <c r="D850" s="21"/>
      <c r="E850" s="20"/>
      <c r="F850" s="20"/>
      <c r="G850" s="20"/>
      <c r="H850" s="20"/>
      <c r="I850" s="21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2:24" x14ac:dyDescent="0.2">
      <c r="B851" s="21"/>
      <c r="C851" s="21"/>
      <c r="D851" s="21"/>
      <c r="E851" s="20"/>
      <c r="F851" s="20"/>
      <c r="G851" s="20"/>
      <c r="H851" s="20"/>
      <c r="I851" s="21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2:24" x14ac:dyDescent="0.2">
      <c r="B852" s="21"/>
      <c r="C852" s="21"/>
      <c r="D852" s="21"/>
      <c r="E852" s="20"/>
      <c r="F852" s="20"/>
      <c r="G852" s="20"/>
      <c r="H852" s="20"/>
      <c r="I852" s="21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2:24" x14ac:dyDescent="0.2">
      <c r="B853" s="21"/>
      <c r="C853" s="21"/>
      <c r="D853" s="21"/>
      <c r="E853" s="20"/>
      <c r="F853" s="20"/>
      <c r="G853" s="20"/>
      <c r="H853" s="20"/>
      <c r="I853" s="21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2:24" x14ac:dyDescent="0.2">
      <c r="B854" s="21"/>
      <c r="C854" s="21"/>
      <c r="D854" s="21"/>
      <c r="E854" s="20"/>
      <c r="F854" s="20"/>
      <c r="G854" s="20"/>
      <c r="H854" s="20"/>
      <c r="I854" s="21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2:24" x14ac:dyDescent="0.2">
      <c r="B855" s="21"/>
      <c r="C855" s="21"/>
      <c r="D855" s="21"/>
      <c r="E855" s="20"/>
      <c r="F855" s="20"/>
      <c r="G855" s="20"/>
      <c r="H855" s="20"/>
      <c r="I855" s="21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2:24" x14ac:dyDescent="0.2">
      <c r="B856" s="21"/>
      <c r="C856" s="21"/>
      <c r="D856" s="21"/>
      <c r="E856" s="20"/>
      <c r="F856" s="20"/>
      <c r="G856" s="20"/>
      <c r="H856" s="20"/>
      <c r="I856" s="21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2:24" x14ac:dyDescent="0.2">
      <c r="B857" s="21"/>
      <c r="C857" s="21"/>
      <c r="D857" s="21"/>
      <c r="E857" s="20"/>
      <c r="F857" s="20"/>
      <c r="G857" s="20"/>
      <c r="H857" s="20"/>
      <c r="I857" s="21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2:24" x14ac:dyDescent="0.2">
      <c r="B858" s="21"/>
      <c r="C858" s="21"/>
      <c r="D858" s="21"/>
      <c r="E858" s="20"/>
      <c r="F858" s="20"/>
      <c r="G858" s="20"/>
      <c r="H858" s="20"/>
      <c r="I858" s="21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2:24" x14ac:dyDescent="0.2">
      <c r="B859" s="21"/>
      <c r="C859" s="21"/>
      <c r="D859" s="21"/>
      <c r="E859" s="20"/>
      <c r="F859" s="20"/>
      <c r="G859" s="20"/>
      <c r="H859" s="20"/>
      <c r="I859" s="21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2:24" x14ac:dyDescent="0.2">
      <c r="B860" s="21"/>
      <c r="C860" s="21"/>
      <c r="D860" s="21"/>
      <c r="E860" s="20"/>
      <c r="F860" s="20"/>
      <c r="G860" s="20"/>
      <c r="H860" s="20"/>
      <c r="I860" s="21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2:24" x14ac:dyDescent="0.2">
      <c r="B861" s="21"/>
      <c r="C861" s="21"/>
      <c r="D861" s="21"/>
      <c r="E861" s="20"/>
      <c r="F861" s="20"/>
      <c r="G861" s="20"/>
      <c r="H861" s="20"/>
      <c r="I861" s="21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2:24" x14ac:dyDescent="0.2">
      <c r="B862" s="21"/>
      <c r="C862" s="21"/>
      <c r="D862" s="21"/>
      <c r="E862" s="20"/>
      <c r="F862" s="20"/>
      <c r="G862" s="20"/>
      <c r="H862" s="20"/>
      <c r="I862" s="21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2:24" x14ac:dyDescent="0.2">
      <c r="B863" s="21"/>
      <c r="C863" s="21"/>
      <c r="D863" s="21"/>
      <c r="E863" s="20"/>
      <c r="F863" s="20"/>
      <c r="G863" s="20"/>
      <c r="H863" s="20"/>
      <c r="I863" s="21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2:24" x14ac:dyDescent="0.2">
      <c r="B864" s="21"/>
      <c r="C864" s="21"/>
      <c r="D864" s="21"/>
      <c r="E864" s="20"/>
      <c r="F864" s="20"/>
      <c r="G864" s="20"/>
      <c r="H864" s="20"/>
      <c r="I864" s="21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2:24" x14ac:dyDescent="0.2">
      <c r="B865" s="21"/>
      <c r="C865" s="21"/>
      <c r="D865" s="21"/>
      <c r="E865" s="20"/>
      <c r="F865" s="20"/>
      <c r="G865" s="20"/>
      <c r="H865" s="20"/>
      <c r="I865" s="21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2:24" x14ac:dyDescent="0.2">
      <c r="B866" s="21"/>
      <c r="C866" s="21"/>
      <c r="D866" s="21"/>
      <c r="E866" s="20"/>
      <c r="F866" s="20"/>
      <c r="G866" s="20"/>
      <c r="H866" s="20"/>
      <c r="I866" s="21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2:24" x14ac:dyDescent="0.2">
      <c r="B867" s="21"/>
      <c r="C867" s="21"/>
      <c r="D867" s="21"/>
      <c r="E867" s="20"/>
      <c r="F867" s="20"/>
      <c r="G867" s="20"/>
      <c r="H867" s="20"/>
      <c r="I867" s="21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2:24" x14ac:dyDescent="0.2">
      <c r="B868" s="21"/>
      <c r="C868" s="21"/>
      <c r="D868" s="21"/>
      <c r="E868" s="20"/>
      <c r="F868" s="20"/>
      <c r="G868" s="20"/>
      <c r="H868" s="20"/>
      <c r="I868" s="21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2:24" x14ac:dyDescent="0.2">
      <c r="B869" s="21"/>
      <c r="C869" s="21"/>
      <c r="D869" s="21"/>
      <c r="E869" s="20"/>
      <c r="F869" s="20"/>
      <c r="G869" s="20"/>
      <c r="H869" s="20"/>
      <c r="I869" s="21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2:24" x14ac:dyDescent="0.2">
      <c r="B870" s="21"/>
      <c r="C870" s="21"/>
      <c r="D870" s="21"/>
      <c r="E870" s="20"/>
      <c r="F870" s="20"/>
      <c r="G870" s="20"/>
      <c r="H870" s="20"/>
      <c r="I870" s="21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2:24" x14ac:dyDescent="0.2">
      <c r="B871" s="21"/>
      <c r="C871" s="21"/>
      <c r="D871" s="21"/>
      <c r="E871" s="20"/>
      <c r="F871" s="20"/>
      <c r="G871" s="20"/>
      <c r="H871" s="20"/>
      <c r="I871" s="21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2:24" x14ac:dyDescent="0.2">
      <c r="B872" s="21"/>
      <c r="C872" s="21"/>
      <c r="D872" s="21"/>
      <c r="E872" s="20"/>
      <c r="F872" s="20"/>
      <c r="G872" s="20"/>
      <c r="H872" s="20"/>
      <c r="I872" s="21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2:24" x14ac:dyDescent="0.2">
      <c r="B873" s="21"/>
      <c r="C873" s="21"/>
      <c r="D873" s="21"/>
      <c r="E873" s="20"/>
      <c r="F873" s="20"/>
      <c r="G873" s="20"/>
      <c r="H873" s="20"/>
      <c r="I873" s="21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2:24" x14ac:dyDescent="0.2">
      <c r="B874" s="21"/>
      <c r="C874" s="21"/>
      <c r="D874" s="21"/>
      <c r="E874" s="20"/>
      <c r="F874" s="20"/>
      <c r="G874" s="20"/>
      <c r="H874" s="20"/>
      <c r="I874" s="21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2:24" x14ac:dyDescent="0.2">
      <c r="B875" s="21"/>
      <c r="C875" s="21"/>
      <c r="D875" s="21"/>
      <c r="E875" s="20"/>
      <c r="F875" s="20"/>
      <c r="G875" s="20"/>
      <c r="H875" s="20"/>
      <c r="I875" s="21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2:24" x14ac:dyDescent="0.2">
      <c r="B876" s="21"/>
      <c r="C876" s="21"/>
      <c r="D876" s="21"/>
      <c r="E876" s="20"/>
      <c r="F876" s="20"/>
      <c r="G876" s="20"/>
      <c r="H876" s="20"/>
      <c r="I876" s="21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2:24" x14ac:dyDescent="0.2">
      <c r="B877" s="21"/>
      <c r="C877" s="21"/>
      <c r="D877" s="21"/>
      <c r="E877" s="20"/>
      <c r="F877" s="20"/>
      <c r="G877" s="20"/>
      <c r="H877" s="20"/>
      <c r="I877" s="21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2:24" x14ac:dyDescent="0.2">
      <c r="B878" s="21"/>
      <c r="C878" s="21"/>
      <c r="D878" s="21"/>
      <c r="E878" s="20"/>
      <c r="F878" s="20"/>
      <c r="G878" s="20"/>
      <c r="H878" s="20"/>
      <c r="I878" s="21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2:24" x14ac:dyDescent="0.2">
      <c r="B879" s="21"/>
      <c r="C879" s="21"/>
      <c r="D879" s="21"/>
      <c r="E879" s="20"/>
      <c r="F879" s="20"/>
      <c r="G879" s="20"/>
      <c r="H879" s="20"/>
      <c r="I879" s="21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2:24" x14ac:dyDescent="0.2">
      <c r="B880" s="21"/>
      <c r="C880" s="21"/>
      <c r="D880" s="21"/>
      <c r="E880" s="20"/>
      <c r="F880" s="20"/>
      <c r="G880" s="20"/>
      <c r="H880" s="20"/>
      <c r="I880" s="21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2:24" x14ac:dyDescent="0.2">
      <c r="B881" s="21"/>
      <c r="C881" s="21"/>
      <c r="D881" s="21"/>
      <c r="E881" s="20"/>
      <c r="F881" s="20"/>
      <c r="G881" s="20"/>
      <c r="H881" s="20"/>
      <c r="I881" s="21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2:24" x14ac:dyDescent="0.2">
      <c r="B882" s="21"/>
      <c r="C882" s="21"/>
      <c r="D882" s="21"/>
      <c r="E882" s="20"/>
      <c r="F882" s="20"/>
      <c r="G882" s="20"/>
      <c r="H882" s="20"/>
      <c r="I882" s="21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2:24" x14ac:dyDescent="0.2">
      <c r="B883" s="21"/>
      <c r="C883" s="21"/>
      <c r="D883" s="21"/>
      <c r="E883" s="20"/>
      <c r="F883" s="20"/>
      <c r="G883" s="20"/>
      <c r="H883" s="20"/>
      <c r="I883" s="21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2:24" x14ac:dyDescent="0.2">
      <c r="B884" s="21"/>
      <c r="C884" s="21"/>
      <c r="D884" s="21"/>
      <c r="E884" s="20"/>
      <c r="F884" s="20"/>
      <c r="G884" s="20"/>
      <c r="H884" s="20"/>
      <c r="I884" s="21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2:24" x14ac:dyDescent="0.2">
      <c r="B885" s="21"/>
      <c r="C885" s="21"/>
      <c r="D885" s="21"/>
      <c r="E885" s="20"/>
      <c r="F885" s="20"/>
      <c r="G885" s="20"/>
      <c r="H885" s="20"/>
      <c r="I885" s="21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2:24" x14ac:dyDescent="0.2">
      <c r="B886" s="21"/>
      <c r="C886" s="21"/>
      <c r="D886" s="21"/>
      <c r="E886" s="20"/>
      <c r="F886" s="20"/>
      <c r="G886" s="20"/>
      <c r="H886" s="20"/>
      <c r="I886" s="21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2:24" x14ac:dyDescent="0.2">
      <c r="B887" s="21"/>
      <c r="C887" s="21"/>
      <c r="D887" s="21"/>
      <c r="E887" s="20"/>
      <c r="F887" s="20"/>
      <c r="G887" s="20"/>
      <c r="H887" s="20"/>
      <c r="I887" s="21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2:24" x14ac:dyDescent="0.2">
      <c r="B888" s="21"/>
      <c r="C888" s="21"/>
      <c r="D888" s="21"/>
      <c r="E888" s="20"/>
      <c r="F888" s="20"/>
      <c r="G888" s="20"/>
      <c r="H888" s="20"/>
      <c r="I888" s="21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2:24" x14ac:dyDescent="0.2">
      <c r="B889" s="21"/>
      <c r="C889" s="21"/>
      <c r="D889" s="21"/>
      <c r="E889" s="20"/>
      <c r="F889" s="20"/>
      <c r="G889" s="20"/>
      <c r="H889" s="20"/>
      <c r="I889" s="21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2:24" x14ac:dyDescent="0.2">
      <c r="B890" s="21"/>
      <c r="C890" s="21"/>
      <c r="D890" s="21"/>
      <c r="E890" s="20"/>
      <c r="F890" s="20"/>
      <c r="G890" s="20"/>
      <c r="H890" s="20"/>
      <c r="I890" s="21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2:24" x14ac:dyDescent="0.2">
      <c r="B891" s="21"/>
      <c r="C891" s="21"/>
      <c r="D891" s="21"/>
      <c r="E891" s="20"/>
      <c r="F891" s="20"/>
      <c r="G891" s="20"/>
      <c r="H891" s="20"/>
      <c r="I891" s="21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2:24" x14ac:dyDescent="0.2">
      <c r="B892" s="21"/>
      <c r="C892" s="21"/>
      <c r="D892" s="21"/>
      <c r="E892" s="20"/>
      <c r="F892" s="20"/>
      <c r="G892" s="20"/>
      <c r="H892" s="20"/>
      <c r="I892" s="21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2:24" x14ac:dyDescent="0.2">
      <c r="B893" s="21"/>
      <c r="C893" s="21"/>
      <c r="D893" s="21"/>
      <c r="E893" s="20"/>
      <c r="F893" s="20"/>
      <c r="G893" s="20"/>
      <c r="H893" s="20"/>
      <c r="I893" s="21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2:24" x14ac:dyDescent="0.2">
      <c r="B894" s="21"/>
      <c r="C894" s="21"/>
      <c r="D894" s="21"/>
      <c r="E894" s="20"/>
      <c r="F894" s="20"/>
      <c r="G894" s="20"/>
      <c r="H894" s="20"/>
      <c r="I894" s="21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2:24" x14ac:dyDescent="0.2">
      <c r="B895" s="21"/>
      <c r="C895" s="21"/>
      <c r="D895" s="21"/>
      <c r="E895" s="20"/>
      <c r="F895" s="20"/>
      <c r="G895" s="20"/>
      <c r="H895" s="20"/>
      <c r="I895" s="21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2:24" x14ac:dyDescent="0.2">
      <c r="B896" s="21"/>
      <c r="C896" s="21"/>
      <c r="D896" s="21"/>
      <c r="E896" s="20"/>
      <c r="F896" s="20"/>
      <c r="G896" s="20"/>
      <c r="H896" s="20"/>
      <c r="I896" s="21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2:24" x14ac:dyDescent="0.2">
      <c r="B897" s="21"/>
      <c r="C897" s="21"/>
      <c r="D897" s="21"/>
      <c r="E897" s="20"/>
      <c r="F897" s="20"/>
      <c r="G897" s="20"/>
      <c r="H897" s="20"/>
      <c r="I897" s="21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2:24" x14ac:dyDescent="0.2">
      <c r="B898" s="21"/>
      <c r="C898" s="21"/>
      <c r="D898" s="21"/>
      <c r="E898" s="20"/>
      <c r="F898" s="20"/>
      <c r="G898" s="20"/>
      <c r="H898" s="20"/>
      <c r="I898" s="21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2:24" x14ac:dyDescent="0.2">
      <c r="B899" s="21"/>
      <c r="C899" s="21"/>
      <c r="D899" s="21"/>
      <c r="E899" s="20"/>
      <c r="F899" s="20"/>
      <c r="G899" s="20"/>
      <c r="H899" s="20"/>
      <c r="I899" s="21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2:24" x14ac:dyDescent="0.2">
      <c r="B900" s="21"/>
      <c r="C900" s="21"/>
      <c r="D900" s="21"/>
      <c r="E900" s="20"/>
      <c r="F900" s="20"/>
      <c r="G900" s="20"/>
      <c r="H900" s="20"/>
      <c r="I900" s="21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2:24" x14ac:dyDescent="0.2">
      <c r="B901" s="21"/>
      <c r="C901" s="21"/>
      <c r="D901" s="21"/>
      <c r="E901" s="20"/>
      <c r="F901" s="20"/>
      <c r="G901" s="20"/>
      <c r="H901" s="20"/>
      <c r="I901" s="21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2:24" x14ac:dyDescent="0.2">
      <c r="B902" s="21"/>
      <c r="C902" s="21"/>
      <c r="D902" s="21"/>
      <c r="E902" s="20"/>
      <c r="F902" s="20"/>
      <c r="G902" s="20"/>
      <c r="H902" s="20"/>
      <c r="I902" s="21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2:24" x14ac:dyDescent="0.2">
      <c r="B903" s="21"/>
      <c r="C903" s="21"/>
      <c r="D903" s="21"/>
      <c r="E903" s="20"/>
      <c r="F903" s="20"/>
      <c r="G903" s="20"/>
      <c r="H903" s="20"/>
      <c r="I903" s="21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2:24" x14ac:dyDescent="0.2">
      <c r="B904" s="21"/>
      <c r="C904" s="21"/>
      <c r="D904" s="21"/>
      <c r="E904" s="20"/>
      <c r="F904" s="20"/>
      <c r="G904" s="20"/>
      <c r="H904" s="20"/>
      <c r="I904" s="21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2:24" x14ac:dyDescent="0.2">
      <c r="B905" s="21"/>
      <c r="C905" s="21"/>
      <c r="D905" s="21"/>
      <c r="E905" s="20"/>
      <c r="F905" s="20"/>
      <c r="G905" s="20"/>
      <c r="H905" s="20"/>
      <c r="I905" s="21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2:24" x14ac:dyDescent="0.2">
      <c r="B906" s="21"/>
      <c r="C906" s="21"/>
      <c r="D906" s="21"/>
      <c r="E906" s="20"/>
      <c r="F906" s="20"/>
      <c r="G906" s="20"/>
      <c r="H906" s="20"/>
      <c r="I906" s="21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2:24" x14ac:dyDescent="0.2">
      <c r="B907" s="21"/>
      <c r="C907" s="21"/>
      <c r="D907" s="21"/>
      <c r="E907" s="20"/>
      <c r="F907" s="20"/>
      <c r="G907" s="20"/>
      <c r="H907" s="20"/>
      <c r="I907" s="21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2:24" x14ac:dyDescent="0.2">
      <c r="B908" s="21"/>
      <c r="C908" s="21"/>
      <c r="D908" s="21"/>
      <c r="E908" s="20"/>
      <c r="F908" s="20"/>
      <c r="G908" s="20"/>
      <c r="H908" s="20"/>
      <c r="I908" s="21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2:24" x14ac:dyDescent="0.2">
      <c r="B909" s="21"/>
      <c r="C909" s="21"/>
      <c r="D909" s="21"/>
      <c r="E909" s="20"/>
      <c r="F909" s="20"/>
      <c r="G909" s="20"/>
      <c r="H909" s="20"/>
      <c r="I909" s="21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2:24" x14ac:dyDescent="0.2">
      <c r="B910" s="21"/>
      <c r="C910" s="21"/>
      <c r="D910" s="21"/>
      <c r="E910" s="20"/>
      <c r="F910" s="20"/>
      <c r="G910" s="20"/>
      <c r="H910" s="20"/>
      <c r="I910" s="21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2:24" x14ac:dyDescent="0.2">
      <c r="B911" s="21"/>
      <c r="C911" s="21"/>
      <c r="D911" s="21"/>
      <c r="E911" s="20"/>
      <c r="F911" s="20"/>
      <c r="G911" s="20"/>
      <c r="H911" s="20"/>
      <c r="I911" s="21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2:24" x14ac:dyDescent="0.2">
      <c r="B912" s="21"/>
      <c r="C912" s="21"/>
      <c r="D912" s="21"/>
      <c r="E912" s="20"/>
      <c r="F912" s="20"/>
      <c r="G912" s="20"/>
      <c r="H912" s="20"/>
      <c r="I912" s="21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2:24" x14ac:dyDescent="0.2">
      <c r="B913" s="21"/>
      <c r="C913" s="21"/>
      <c r="D913" s="21"/>
      <c r="E913" s="20"/>
      <c r="F913" s="20"/>
      <c r="G913" s="20"/>
      <c r="H913" s="20"/>
      <c r="I913" s="21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2:24" x14ac:dyDescent="0.2">
      <c r="B914" s="21"/>
      <c r="C914" s="21"/>
      <c r="D914" s="21"/>
      <c r="E914" s="20"/>
      <c r="F914" s="20"/>
      <c r="G914" s="20"/>
      <c r="H914" s="20"/>
      <c r="I914" s="21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2:24" x14ac:dyDescent="0.2">
      <c r="B915" s="21"/>
      <c r="C915" s="21"/>
      <c r="D915" s="21"/>
      <c r="E915" s="20"/>
      <c r="F915" s="20"/>
      <c r="G915" s="20"/>
      <c r="H915" s="20"/>
      <c r="I915" s="21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2:24" x14ac:dyDescent="0.2">
      <c r="B916" s="21"/>
      <c r="C916" s="21"/>
      <c r="D916" s="21"/>
      <c r="E916" s="20"/>
      <c r="F916" s="20"/>
      <c r="G916" s="20"/>
      <c r="H916" s="20"/>
      <c r="I916" s="21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2:24" x14ac:dyDescent="0.2">
      <c r="B917" s="21"/>
      <c r="C917" s="21"/>
      <c r="D917" s="21"/>
      <c r="E917" s="20"/>
      <c r="F917" s="20"/>
      <c r="G917" s="20"/>
      <c r="H917" s="20"/>
      <c r="I917" s="21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2:24" x14ac:dyDescent="0.2">
      <c r="B918" s="21"/>
      <c r="C918" s="21"/>
      <c r="D918" s="21"/>
      <c r="E918" s="20"/>
      <c r="F918" s="20"/>
      <c r="G918" s="20"/>
      <c r="H918" s="20"/>
      <c r="I918" s="21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2:24" x14ac:dyDescent="0.2">
      <c r="B919" s="21"/>
      <c r="C919" s="21"/>
      <c r="D919" s="21"/>
      <c r="E919" s="20"/>
      <c r="F919" s="20"/>
      <c r="G919" s="20"/>
      <c r="H919" s="20"/>
      <c r="I919" s="21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2:24" x14ac:dyDescent="0.2">
      <c r="B920" s="21"/>
      <c r="C920" s="21"/>
      <c r="D920" s="21"/>
      <c r="E920" s="20"/>
      <c r="F920" s="20"/>
      <c r="G920" s="20"/>
      <c r="H920" s="20"/>
      <c r="I920" s="21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2:24" x14ac:dyDescent="0.2">
      <c r="B921" s="21"/>
      <c r="C921" s="21"/>
      <c r="D921" s="21"/>
      <c r="E921" s="20"/>
      <c r="F921" s="20"/>
      <c r="G921" s="20"/>
      <c r="H921" s="20"/>
      <c r="I921" s="21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2:24" x14ac:dyDescent="0.2">
      <c r="B922" s="21"/>
      <c r="C922" s="21"/>
      <c r="D922" s="21"/>
      <c r="E922" s="20"/>
      <c r="F922" s="20"/>
      <c r="G922" s="20"/>
      <c r="H922" s="20"/>
      <c r="I922" s="21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2:24" x14ac:dyDescent="0.2">
      <c r="B923" s="21"/>
      <c r="C923" s="21"/>
      <c r="D923" s="21"/>
      <c r="E923" s="20"/>
      <c r="F923" s="20"/>
      <c r="G923" s="20"/>
      <c r="H923" s="20"/>
      <c r="I923" s="21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2:24" x14ac:dyDescent="0.2">
      <c r="B924" s="21"/>
      <c r="C924" s="21"/>
      <c r="D924" s="21"/>
      <c r="E924" s="20"/>
      <c r="F924" s="20"/>
      <c r="G924" s="20"/>
      <c r="H924" s="20"/>
      <c r="I924" s="21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2:24" x14ac:dyDescent="0.2">
      <c r="B925" s="21"/>
      <c r="C925" s="21"/>
      <c r="D925" s="21"/>
      <c r="E925" s="20"/>
      <c r="F925" s="20"/>
      <c r="G925" s="20"/>
      <c r="H925" s="20"/>
      <c r="I925" s="21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2:24" x14ac:dyDescent="0.2">
      <c r="B926" s="21"/>
      <c r="C926" s="21"/>
      <c r="D926" s="21"/>
      <c r="E926" s="20"/>
      <c r="F926" s="20"/>
      <c r="G926" s="20"/>
      <c r="H926" s="20"/>
      <c r="I926" s="21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2:24" x14ac:dyDescent="0.2">
      <c r="B927" s="21"/>
      <c r="C927" s="21"/>
      <c r="D927" s="21"/>
      <c r="E927" s="20"/>
      <c r="F927" s="20"/>
      <c r="G927" s="20"/>
      <c r="H927" s="20"/>
      <c r="I927" s="21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2:24" x14ac:dyDescent="0.2">
      <c r="B928" s="21"/>
      <c r="C928" s="21"/>
      <c r="D928" s="21"/>
      <c r="E928" s="20"/>
      <c r="F928" s="20"/>
      <c r="G928" s="20"/>
      <c r="H928" s="20"/>
      <c r="I928" s="21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2:24" x14ac:dyDescent="0.2">
      <c r="B929" s="21"/>
      <c r="C929" s="21"/>
      <c r="D929" s="21"/>
      <c r="E929" s="20"/>
      <c r="F929" s="20"/>
      <c r="G929" s="20"/>
      <c r="H929" s="20"/>
      <c r="I929" s="21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2:24" x14ac:dyDescent="0.2">
      <c r="B930" s="21"/>
      <c r="C930" s="21"/>
      <c r="D930" s="21"/>
      <c r="E930" s="20"/>
      <c r="F930" s="20"/>
      <c r="G930" s="20"/>
      <c r="H930" s="20"/>
      <c r="I930" s="21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2:24" x14ac:dyDescent="0.2">
      <c r="B931" s="21"/>
      <c r="C931" s="21"/>
      <c r="D931" s="21"/>
      <c r="E931" s="20"/>
      <c r="F931" s="20"/>
      <c r="G931" s="20"/>
      <c r="H931" s="20"/>
      <c r="I931" s="21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2:24" x14ac:dyDescent="0.2">
      <c r="B932" s="21"/>
      <c r="C932" s="21"/>
      <c r="D932" s="21"/>
      <c r="E932" s="20"/>
      <c r="F932" s="20"/>
      <c r="G932" s="20"/>
      <c r="H932" s="20"/>
      <c r="I932" s="21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2:24" x14ac:dyDescent="0.2">
      <c r="B933" s="21"/>
      <c r="C933" s="21"/>
      <c r="D933" s="21"/>
      <c r="E933" s="20"/>
      <c r="F933" s="20"/>
      <c r="G933" s="20"/>
      <c r="H933" s="20"/>
      <c r="I933" s="21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2:24" x14ac:dyDescent="0.2">
      <c r="B934" s="21"/>
      <c r="C934" s="21"/>
      <c r="D934" s="21"/>
      <c r="E934" s="20"/>
      <c r="F934" s="20"/>
      <c r="G934" s="20"/>
      <c r="H934" s="20"/>
      <c r="I934" s="21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2:24" x14ac:dyDescent="0.2">
      <c r="B935" s="21"/>
      <c r="C935" s="21"/>
      <c r="D935" s="21"/>
      <c r="E935" s="20"/>
      <c r="F935" s="20"/>
      <c r="G935" s="20"/>
      <c r="H935" s="20"/>
      <c r="I935" s="21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2:24" x14ac:dyDescent="0.2">
      <c r="B936" s="21"/>
      <c r="C936" s="21"/>
      <c r="D936" s="21"/>
      <c r="E936" s="20"/>
      <c r="F936" s="20"/>
      <c r="G936" s="20"/>
      <c r="H936" s="20"/>
      <c r="I936" s="21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2:24" x14ac:dyDescent="0.2">
      <c r="B937" s="21"/>
      <c r="C937" s="21"/>
      <c r="D937" s="21"/>
      <c r="E937" s="20"/>
      <c r="F937" s="20"/>
      <c r="G937" s="20"/>
      <c r="H937" s="20"/>
      <c r="I937" s="21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2:24" x14ac:dyDescent="0.2">
      <c r="B938" s="21"/>
      <c r="C938" s="21"/>
      <c r="D938" s="21"/>
      <c r="E938" s="20"/>
      <c r="F938" s="20"/>
      <c r="G938" s="20"/>
      <c r="H938" s="20"/>
      <c r="I938" s="21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2:24" x14ac:dyDescent="0.2">
      <c r="B939" s="21"/>
      <c r="C939" s="21"/>
      <c r="D939" s="21"/>
      <c r="E939" s="20"/>
      <c r="F939" s="20"/>
      <c r="G939" s="20"/>
      <c r="H939" s="20"/>
      <c r="I939" s="21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2:24" x14ac:dyDescent="0.2">
      <c r="B940" s="21"/>
      <c r="C940" s="21"/>
      <c r="D940" s="21"/>
      <c r="E940" s="20"/>
      <c r="F940" s="20"/>
      <c r="G940" s="20"/>
      <c r="H940" s="20"/>
      <c r="I940" s="21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2:24" x14ac:dyDescent="0.2">
      <c r="B941" s="21"/>
      <c r="C941" s="21"/>
      <c r="D941" s="21"/>
      <c r="E941" s="20"/>
      <c r="F941" s="20"/>
      <c r="G941" s="20"/>
      <c r="H941" s="20"/>
      <c r="I941" s="21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2:24" x14ac:dyDescent="0.2">
      <c r="B942" s="21"/>
      <c r="C942" s="21"/>
      <c r="D942" s="21"/>
      <c r="E942" s="20"/>
      <c r="F942" s="20"/>
      <c r="G942" s="20"/>
      <c r="H942" s="20"/>
      <c r="I942" s="21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2:24" x14ac:dyDescent="0.2">
      <c r="B943" s="21"/>
      <c r="C943" s="21"/>
      <c r="D943" s="21"/>
      <c r="E943" s="20"/>
      <c r="F943" s="20"/>
      <c r="G943" s="20"/>
      <c r="H943" s="20"/>
      <c r="I943" s="21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2:24" x14ac:dyDescent="0.2">
      <c r="B944" s="21"/>
      <c r="C944" s="21"/>
      <c r="D944" s="21"/>
      <c r="E944" s="20"/>
      <c r="F944" s="20"/>
      <c r="G944" s="20"/>
      <c r="H944" s="20"/>
      <c r="I944" s="21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2:24" x14ac:dyDescent="0.2">
      <c r="B945" s="21"/>
      <c r="C945" s="21"/>
      <c r="D945" s="21"/>
      <c r="E945" s="20"/>
      <c r="F945" s="20"/>
      <c r="G945" s="20"/>
      <c r="H945" s="20"/>
      <c r="I945" s="21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2:24" x14ac:dyDescent="0.2">
      <c r="B946" s="21"/>
      <c r="C946" s="21"/>
      <c r="D946" s="21"/>
      <c r="E946" s="20"/>
      <c r="F946" s="20"/>
      <c r="G946" s="20"/>
      <c r="H946" s="20"/>
      <c r="I946" s="21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2:24" x14ac:dyDescent="0.2">
      <c r="B947" s="21"/>
      <c r="C947" s="21"/>
      <c r="D947" s="21"/>
      <c r="E947" s="20"/>
      <c r="F947" s="20"/>
      <c r="G947" s="20"/>
      <c r="H947" s="20"/>
      <c r="I947" s="21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2:24" x14ac:dyDescent="0.2">
      <c r="B948" s="21"/>
      <c r="C948" s="21"/>
      <c r="D948" s="21"/>
      <c r="E948" s="20"/>
      <c r="F948" s="20"/>
      <c r="G948" s="20"/>
      <c r="H948" s="20"/>
      <c r="I948" s="21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2:24" x14ac:dyDescent="0.2">
      <c r="B949" s="21"/>
      <c r="C949" s="21"/>
      <c r="D949" s="21"/>
      <c r="E949" s="20"/>
      <c r="F949" s="20"/>
      <c r="G949" s="20"/>
      <c r="H949" s="20"/>
      <c r="I949" s="21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2:24" x14ac:dyDescent="0.2">
      <c r="B950" s="21"/>
      <c r="C950" s="21"/>
      <c r="D950" s="21"/>
      <c r="E950" s="20"/>
      <c r="F950" s="20"/>
      <c r="G950" s="20"/>
      <c r="H950" s="20"/>
      <c r="I950" s="21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2:24" x14ac:dyDescent="0.2">
      <c r="B951" s="21"/>
      <c r="C951" s="21"/>
      <c r="D951" s="21"/>
      <c r="E951" s="20"/>
      <c r="F951" s="20"/>
      <c r="G951" s="20"/>
      <c r="H951" s="20"/>
      <c r="I951" s="21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2:24" x14ac:dyDescent="0.2">
      <c r="B952" s="21"/>
      <c r="C952" s="21"/>
      <c r="D952" s="21"/>
      <c r="E952" s="20"/>
      <c r="F952" s="20"/>
      <c r="G952" s="20"/>
      <c r="H952" s="20"/>
      <c r="I952" s="21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2:24" x14ac:dyDescent="0.2">
      <c r="B953" s="21"/>
      <c r="C953" s="21"/>
      <c r="D953" s="21"/>
      <c r="E953" s="20"/>
      <c r="F953" s="20"/>
      <c r="G953" s="20"/>
      <c r="H953" s="20"/>
      <c r="I953" s="21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2:24" x14ac:dyDescent="0.2">
      <c r="B954" s="21"/>
      <c r="C954" s="21"/>
      <c r="D954" s="21"/>
      <c r="E954" s="20"/>
      <c r="F954" s="20"/>
      <c r="G954" s="20"/>
      <c r="H954" s="20"/>
      <c r="I954" s="21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2:24" x14ac:dyDescent="0.2">
      <c r="B955" s="21"/>
      <c r="C955" s="21"/>
      <c r="D955" s="21"/>
      <c r="E955" s="20"/>
      <c r="F955" s="20"/>
      <c r="G955" s="20"/>
      <c r="H955" s="20"/>
      <c r="I955" s="21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2:24" x14ac:dyDescent="0.2">
      <c r="B956" s="21"/>
      <c r="C956" s="21"/>
      <c r="D956" s="21"/>
      <c r="E956" s="20"/>
      <c r="F956" s="20"/>
      <c r="G956" s="20"/>
      <c r="H956" s="20"/>
      <c r="I956" s="21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2:24" x14ac:dyDescent="0.2">
      <c r="B957" s="21"/>
      <c r="C957" s="21"/>
      <c r="D957" s="21"/>
      <c r="E957" s="20"/>
      <c r="F957" s="20"/>
      <c r="G957" s="20"/>
      <c r="H957" s="20"/>
      <c r="I957" s="21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2:24" x14ac:dyDescent="0.2">
      <c r="B958" s="21"/>
      <c r="C958" s="21"/>
      <c r="D958" s="21"/>
      <c r="E958" s="20"/>
      <c r="F958" s="20"/>
      <c r="G958" s="20"/>
      <c r="H958" s="20"/>
      <c r="I958" s="21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2:24" x14ac:dyDescent="0.2">
      <c r="B959" s="21"/>
      <c r="C959" s="21"/>
      <c r="D959" s="21"/>
      <c r="E959" s="20"/>
      <c r="F959" s="20"/>
      <c r="G959" s="20"/>
      <c r="H959" s="20"/>
      <c r="I959" s="21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2:24" x14ac:dyDescent="0.2">
      <c r="B960" s="21"/>
      <c r="C960" s="21"/>
      <c r="D960" s="21"/>
      <c r="E960" s="20"/>
      <c r="F960" s="20"/>
      <c r="G960" s="20"/>
      <c r="H960" s="20"/>
      <c r="I960" s="21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2:24" x14ac:dyDescent="0.2">
      <c r="B961" s="21"/>
      <c r="C961" s="21"/>
      <c r="D961" s="21"/>
      <c r="E961" s="20"/>
      <c r="F961" s="20"/>
      <c r="G961" s="20"/>
      <c r="H961" s="20"/>
      <c r="I961" s="21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2:24" x14ac:dyDescent="0.2">
      <c r="B962" s="21"/>
      <c r="C962" s="21"/>
      <c r="D962" s="21"/>
      <c r="E962" s="20"/>
      <c r="F962" s="20"/>
      <c r="G962" s="20"/>
      <c r="H962" s="20"/>
      <c r="I962" s="21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2:24" x14ac:dyDescent="0.2">
      <c r="B963" s="21"/>
      <c r="C963" s="21"/>
      <c r="D963" s="21"/>
      <c r="E963" s="20"/>
      <c r="F963" s="20"/>
      <c r="G963" s="20"/>
      <c r="H963" s="20"/>
      <c r="I963" s="21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2:24" x14ac:dyDescent="0.2">
      <c r="B964" s="21"/>
      <c r="C964" s="21"/>
      <c r="D964" s="21"/>
      <c r="E964" s="20"/>
      <c r="F964" s="20"/>
      <c r="G964" s="20"/>
      <c r="H964" s="20"/>
      <c r="I964" s="21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2:24" x14ac:dyDescent="0.2">
      <c r="B965" s="21"/>
      <c r="C965" s="21"/>
      <c r="D965" s="21"/>
      <c r="E965" s="20"/>
      <c r="F965" s="20"/>
      <c r="G965" s="20"/>
      <c r="H965" s="20"/>
      <c r="I965" s="21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2:24" x14ac:dyDescent="0.2">
      <c r="B966" s="21"/>
      <c r="C966" s="21"/>
      <c r="D966" s="21"/>
      <c r="E966" s="20"/>
      <c r="F966" s="20"/>
      <c r="G966" s="20"/>
      <c r="H966" s="20"/>
      <c r="I966" s="21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2:24" x14ac:dyDescent="0.2">
      <c r="B967" s="21"/>
      <c r="C967" s="21"/>
      <c r="D967" s="21"/>
      <c r="E967" s="20"/>
      <c r="F967" s="20"/>
      <c r="G967" s="20"/>
      <c r="H967" s="20"/>
      <c r="I967" s="21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2:24" x14ac:dyDescent="0.2">
      <c r="B968" s="21"/>
      <c r="C968" s="21"/>
      <c r="D968" s="21"/>
      <c r="E968" s="20"/>
      <c r="F968" s="20"/>
      <c r="G968" s="20"/>
      <c r="H968" s="20"/>
      <c r="I968" s="21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2:24" x14ac:dyDescent="0.2">
      <c r="B969" s="21"/>
      <c r="C969" s="21"/>
      <c r="D969" s="21"/>
      <c r="E969" s="20"/>
      <c r="F969" s="20"/>
      <c r="G969" s="20"/>
      <c r="H969" s="20"/>
      <c r="I969" s="21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2:24" x14ac:dyDescent="0.2">
      <c r="B970" s="21"/>
      <c r="C970" s="21"/>
      <c r="D970" s="21"/>
      <c r="E970" s="20"/>
      <c r="F970" s="20"/>
      <c r="G970" s="20"/>
      <c r="H970" s="20"/>
      <c r="I970" s="21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2:24" x14ac:dyDescent="0.2">
      <c r="B971" s="21"/>
      <c r="C971" s="21"/>
      <c r="D971" s="21"/>
      <c r="E971" s="20"/>
      <c r="F971" s="20"/>
      <c r="G971" s="20"/>
      <c r="H971" s="20"/>
      <c r="I971" s="21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2:24" x14ac:dyDescent="0.2">
      <c r="B972" s="21"/>
      <c r="C972" s="21"/>
      <c r="D972" s="21"/>
      <c r="E972" s="20"/>
      <c r="F972" s="20"/>
      <c r="G972" s="20"/>
      <c r="H972" s="20"/>
      <c r="I972" s="21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2:24" x14ac:dyDescent="0.2">
      <c r="B973" s="21"/>
      <c r="C973" s="21"/>
      <c r="D973" s="21"/>
      <c r="E973" s="20"/>
      <c r="F973" s="20"/>
      <c r="G973" s="20"/>
      <c r="H973" s="20"/>
      <c r="I973" s="21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2:24" x14ac:dyDescent="0.2">
      <c r="B974" s="21"/>
      <c r="C974" s="21"/>
      <c r="D974" s="21"/>
      <c r="E974" s="20"/>
      <c r="F974" s="20"/>
      <c r="G974" s="20"/>
      <c r="H974" s="20"/>
      <c r="I974" s="21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2:24" x14ac:dyDescent="0.2">
      <c r="B975" s="21"/>
      <c r="C975" s="21"/>
      <c r="D975" s="21"/>
      <c r="E975" s="20"/>
      <c r="F975" s="20"/>
      <c r="G975" s="20"/>
      <c r="H975" s="20"/>
      <c r="I975" s="21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2:24" x14ac:dyDescent="0.2">
      <c r="B976" s="21"/>
      <c r="C976" s="21"/>
      <c r="D976" s="21"/>
      <c r="E976" s="20"/>
      <c r="F976" s="20"/>
      <c r="G976" s="20"/>
      <c r="H976" s="20"/>
      <c r="I976" s="21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2:24" x14ac:dyDescent="0.2">
      <c r="B977" s="21"/>
      <c r="C977" s="21"/>
      <c r="D977" s="21"/>
      <c r="E977" s="20"/>
      <c r="F977" s="20"/>
      <c r="G977" s="20"/>
      <c r="H977" s="20"/>
      <c r="I977" s="21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2:24" x14ac:dyDescent="0.2">
      <c r="B978" s="21"/>
      <c r="C978" s="21"/>
      <c r="D978" s="21"/>
      <c r="E978" s="20"/>
      <c r="F978" s="20"/>
      <c r="G978" s="20"/>
      <c r="H978" s="20"/>
      <c r="I978" s="21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2:24" x14ac:dyDescent="0.2">
      <c r="B979" s="21"/>
      <c r="C979" s="21"/>
      <c r="D979" s="21"/>
      <c r="E979" s="20"/>
      <c r="F979" s="20"/>
      <c r="G979" s="20"/>
      <c r="H979" s="20"/>
      <c r="I979" s="21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2:24" x14ac:dyDescent="0.2">
      <c r="B980" s="21"/>
      <c r="C980" s="21"/>
      <c r="D980" s="21"/>
      <c r="E980" s="20"/>
      <c r="F980" s="20"/>
      <c r="G980" s="20"/>
      <c r="H980" s="20"/>
      <c r="I980" s="21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  <row r="981" spans="2:24" x14ac:dyDescent="0.2">
      <c r="B981" s="21"/>
      <c r="C981" s="21"/>
      <c r="D981" s="21"/>
      <c r="E981" s="20"/>
      <c r="F981" s="20"/>
      <c r="G981" s="20"/>
      <c r="H981" s="20"/>
      <c r="I981" s="21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</row>
    <row r="982" spans="2:24" x14ac:dyDescent="0.2">
      <c r="B982" s="21"/>
      <c r="C982" s="21"/>
      <c r="D982" s="21"/>
      <c r="E982" s="20"/>
      <c r="F982" s="20"/>
      <c r="G982" s="20"/>
      <c r="H982" s="20"/>
      <c r="I982" s="21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</row>
    <row r="983" spans="2:24" x14ac:dyDescent="0.2">
      <c r="B983" s="21"/>
      <c r="C983" s="21"/>
      <c r="D983" s="21"/>
      <c r="E983" s="20"/>
      <c r="F983" s="20"/>
      <c r="G983" s="20"/>
      <c r="H983" s="20"/>
      <c r="I983" s="21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</row>
    <row r="984" spans="2:24" x14ac:dyDescent="0.2">
      <c r="B984" s="21"/>
      <c r="C984" s="21"/>
      <c r="D984" s="21"/>
      <c r="E984" s="20"/>
      <c r="F984" s="20"/>
      <c r="G984" s="20"/>
      <c r="H984" s="20"/>
      <c r="I984" s="21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</row>
    <row r="985" spans="2:24" x14ac:dyDescent="0.2">
      <c r="B985" s="21"/>
      <c r="C985" s="21"/>
      <c r="D985" s="21"/>
      <c r="E985" s="20"/>
      <c r="F985" s="20"/>
      <c r="G985" s="20"/>
      <c r="H985" s="20"/>
      <c r="I985" s="21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</row>
    <row r="986" spans="2:24" x14ac:dyDescent="0.2">
      <c r="B986" s="21"/>
      <c r="C986" s="21"/>
      <c r="D986" s="21"/>
      <c r="E986" s="20"/>
      <c r="F986" s="20"/>
      <c r="G986" s="20"/>
      <c r="H986" s="20"/>
      <c r="I986" s="21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</row>
    <row r="987" spans="2:24" x14ac:dyDescent="0.2">
      <c r="B987" s="21"/>
      <c r="C987" s="21"/>
      <c r="D987" s="21"/>
      <c r="E987" s="20"/>
      <c r="F987" s="20"/>
      <c r="G987" s="20"/>
      <c r="H987" s="20"/>
      <c r="I987" s="21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</row>
    <row r="988" spans="2:24" x14ac:dyDescent="0.2">
      <c r="B988" s="21"/>
      <c r="C988" s="21"/>
      <c r="D988" s="21"/>
      <c r="E988" s="20"/>
      <c r="F988" s="20"/>
      <c r="G988" s="20"/>
      <c r="H988" s="20"/>
      <c r="I988" s="21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</row>
    <row r="989" spans="2:24" x14ac:dyDescent="0.2">
      <c r="B989" s="21"/>
      <c r="C989" s="21"/>
      <c r="D989" s="21"/>
      <c r="E989" s="20"/>
      <c r="F989" s="20"/>
      <c r="G989" s="20"/>
      <c r="H989" s="20"/>
      <c r="I989" s="21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</row>
    <row r="990" spans="2:24" x14ac:dyDescent="0.2">
      <c r="B990" s="21"/>
      <c r="C990" s="21"/>
      <c r="D990" s="21"/>
      <c r="E990" s="20"/>
      <c r="F990" s="20"/>
      <c r="G990" s="20"/>
      <c r="H990" s="20"/>
      <c r="I990" s="21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</row>
  </sheetData>
  <autoFilter ref="B3:AF89"/>
  <sortState ref="A4:AF89">
    <sortCondition ref="E4"/>
  </sortState>
  <conditionalFormatting sqref="E4:E88">
    <cfRule type="containsText" dxfId="28" priority="13" operator="containsText" text="E">
      <formula>NOT(ISERROR(SEARCH("E",E4)))</formula>
    </cfRule>
    <cfRule type="containsText" dxfId="27" priority="14" operator="containsText" text="D">
      <formula>NOT(ISERROR(SEARCH("D",E4)))</formula>
    </cfRule>
    <cfRule type="containsText" dxfId="26" priority="15" operator="containsText" text="C">
      <formula>NOT(ISERROR(SEARCH("C",E4)))</formula>
    </cfRule>
    <cfRule type="containsText" dxfId="25" priority="16" operator="containsText" text="B">
      <formula>NOT(ISERROR(SEARCH("B",E4)))</formula>
    </cfRule>
    <cfRule type="containsText" dxfId="24" priority="17" operator="containsText" text="A">
      <formula>NOT(ISERROR(SEARCH("A",E4)))</formula>
    </cfRule>
  </conditionalFormatting>
  <conditionalFormatting sqref="J4:J88">
    <cfRule type="cellIs" dxfId="23" priority="2" operator="lessThan">
      <formula>30</formula>
    </cfRule>
  </conditionalFormatting>
  <conditionalFormatting sqref="O4:O88">
    <cfRule type="cellIs" dxfId="22" priority="1" operator="less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0"/>
  <sheetViews>
    <sheetView workbookViewId="0">
      <pane xSplit="2" ySplit="3" topLeftCell="R55" activePane="bottomRight" state="frozen"/>
      <selection pane="topRight" activeCell="B1" sqref="B1"/>
      <selection pane="bottomLeft" activeCell="A5" sqref="A5"/>
      <selection pane="bottomRight" activeCell="P3" sqref="P3:V3"/>
    </sheetView>
  </sheetViews>
  <sheetFormatPr defaultColWidth="14.42578125" defaultRowHeight="12.75" x14ac:dyDescent="0.2"/>
  <cols>
    <col min="1" max="1" width="4.5703125" style="14" customWidth="1"/>
    <col min="2" max="2" width="33.140625" style="14" customWidth="1"/>
    <col min="3" max="4" width="8.85546875" style="14" customWidth="1"/>
    <col min="5" max="5" width="11" style="14" customWidth="1"/>
    <col min="6" max="8" width="13.5703125" style="14" customWidth="1"/>
    <col min="9" max="19" width="13.7109375" style="14" customWidth="1"/>
    <col min="20" max="20" width="17.28515625" style="14" customWidth="1"/>
    <col min="21" max="22" width="13.7109375" style="14" customWidth="1"/>
    <col min="23" max="25" width="16.5703125" style="14" customWidth="1"/>
    <col min="26" max="26" width="17.7109375" style="14" customWidth="1"/>
    <col min="27" max="16384" width="14.42578125" style="14"/>
  </cols>
  <sheetData>
    <row r="1" spans="1:33" x14ac:dyDescent="0.2">
      <c r="B1" s="1"/>
      <c r="C1" s="1"/>
      <c r="D1" s="1"/>
      <c r="E1" s="2"/>
      <c r="F1" s="3" t="s">
        <v>105</v>
      </c>
      <c r="G1" s="3"/>
      <c r="H1" s="4" t="s">
        <v>111</v>
      </c>
      <c r="I1" s="4"/>
      <c r="J1" s="4"/>
      <c r="K1" s="5"/>
      <c r="L1" s="5"/>
      <c r="M1" s="5"/>
      <c r="N1" s="4"/>
      <c r="O1" s="4"/>
      <c r="P1" s="6" t="s">
        <v>94</v>
      </c>
      <c r="Q1" s="6"/>
      <c r="R1" s="7" t="s">
        <v>118</v>
      </c>
      <c r="S1" s="7" t="s">
        <v>119</v>
      </c>
      <c r="T1" s="7" t="s">
        <v>119</v>
      </c>
      <c r="U1" s="7" t="s">
        <v>118</v>
      </c>
      <c r="V1" s="7" t="s">
        <v>119</v>
      </c>
      <c r="W1" s="8" t="s">
        <v>120</v>
      </c>
      <c r="X1" s="8"/>
      <c r="Y1" s="74"/>
      <c r="Z1" s="9" t="s">
        <v>114</v>
      </c>
      <c r="AA1" s="9"/>
      <c r="AB1" s="9"/>
      <c r="AC1" s="9"/>
      <c r="AD1" s="75" t="s">
        <v>121</v>
      </c>
      <c r="AE1" s="76"/>
      <c r="AF1" s="76"/>
      <c r="AG1" s="76"/>
    </row>
    <row r="2" spans="1:33" ht="14.25" customHeight="1" x14ac:dyDescent="0.2">
      <c r="B2" s="1"/>
      <c r="C2" s="1"/>
      <c r="D2" s="1"/>
      <c r="E2" s="2"/>
      <c r="F2" s="10"/>
      <c r="G2" s="10"/>
      <c r="H2" s="4"/>
      <c r="I2" s="4"/>
      <c r="J2" s="11"/>
      <c r="K2" s="12"/>
      <c r="L2" s="12"/>
      <c r="M2" s="12"/>
      <c r="N2" s="12"/>
      <c r="O2" s="4"/>
      <c r="P2" s="6"/>
      <c r="Q2" s="6"/>
      <c r="R2" s="13">
        <v>0.41653806957969758</v>
      </c>
      <c r="S2" s="13">
        <v>0.23328395173495159</v>
      </c>
      <c r="T2" s="13">
        <v>0.30908238333151616</v>
      </c>
      <c r="U2" s="13">
        <v>2.5732889280915515E-2</v>
      </c>
      <c r="V2" s="13">
        <v>1.5362706072919076E-2</v>
      </c>
      <c r="W2" s="8"/>
      <c r="X2" s="8"/>
      <c r="Y2" s="74"/>
      <c r="Z2" s="9"/>
      <c r="AA2" s="9"/>
      <c r="AB2" s="9"/>
      <c r="AC2" s="9"/>
      <c r="AD2" s="76"/>
      <c r="AE2" s="76"/>
      <c r="AF2" s="76"/>
      <c r="AG2" s="76"/>
    </row>
    <row r="3" spans="1:33" ht="76.5" x14ac:dyDescent="0.2">
      <c r="A3" s="78" t="s">
        <v>168</v>
      </c>
      <c r="B3" s="77" t="s">
        <v>86</v>
      </c>
      <c r="C3" s="72" t="s">
        <v>135</v>
      </c>
      <c r="D3" s="72" t="s">
        <v>171</v>
      </c>
      <c r="E3" s="78" t="s">
        <v>102</v>
      </c>
      <c r="F3" s="79" t="s">
        <v>93</v>
      </c>
      <c r="G3" s="79" t="s">
        <v>104</v>
      </c>
      <c r="H3" s="80" t="s">
        <v>112</v>
      </c>
      <c r="I3" s="81" t="s">
        <v>92</v>
      </c>
      <c r="J3" s="80" t="s">
        <v>196</v>
      </c>
      <c r="K3" s="80" t="s">
        <v>91</v>
      </c>
      <c r="L3" s="80" t="s">
        <v>197</v>
      </c>
      <c r="M3" s="80" t="s">
        <v>198</v>
      </c>
      <c r="N3" s="80" t="s">
        <v>89</v>
      </c>
      <c r="O3" s="80" t="s">
        <v>88</v>
      </c>
      <c r="P3" s="9" t="s">
        <v>126</v>
      </c>
      <c r="Q3" s="9" t="s">
        <v>87</v>
      </c>
      <c r="R3" s="9" t="s">
        <v>200</v>
      </c>
      <c r="S3" s="9" t="s">
        <v>199</v>
      </c>
      <c r="T3" s="9" t="s">
        <v>201</v>
      </c>
      <c r="U3" s="9" t="s">
        <v>202</v>
      </c>
      <c r="V3" s="9" t="s">
        <v>203</v>
      </c>
      <c r="W3" s="82" t="s">
        <v>106</v>
      </c>
      <c r="X3" s="82" t="s">
        <v>107</v>
      </c>
      <c r="Y3" s="82" t="s">
        <v>108</v>
      </c>
      <c r="Z3" s="9" t="s">
        <v>115</v>
      </c>
      <c r="AA3" s="9" t="s">
        <v>116</v>
      </c>
      <c r="AB3" s="9" t="s">
        <v>123</v>
      </c>
      <c r="AC3" s="9" t="s">
        <v>124</v>
      </c>
      <c r="AD3" s="83" t="s">
        <v>122</v>
      </c>
      <c r="AE3" s="83" t="s">
        <v>125</v>
      </c>
      <c r="AF3" s="83" t="s">
        <v>109</v>
      </c>
      <c r="AG3" s="83" t="s">
        <v>110</v>
      </c>
    </row>
    <row r="4" spans="1:33" x14ac:dyDescent="0.2">
      <c r="A4" s="14">
        <v>23</v>
      </c>
      <c r="B4" s="14" t="s">
        <v>26</v>
      </c>
      <c r="C4" s="73" t="s">
        <v>162</v>
      </c>
      <c r="D4" s="86">
        <v>0.79492363074666195</v>
      </c>
      <c r="E4" s="15" t="s">
        <v>95</v>
      </c>
      <c r="F4" s="18">
        <v>1062961</v>
      </c>
      <c r="G4" s="18">
        <v>9349</v>
      </c>
      <c r="H4" s="18">
        <v>14394</v>
      </c>
      <c r="I4" s="19">
        <v>1411</v>
      </c>
      <c r="J4" s="19">
        <v>562</v>
      </c>
      <c r="K4" s="19">
        <v>1351</v>
      </c>
      <c r="L4" s="18">
        <v>2125</v>
      </c>
      <c r="M4" s="19">
        <v>15</v>
      </c>
      <c r="N4" s="18">
        <v>61</v>
      </c>
      <c r="O4" s="19">
        <v>1159</v>
      </c>
      <c r="P4" s="23">
        <f>H4/F4*100000</f>
        <v>1354.1418735024145</v>
      </c>
      <c r="Q4" s="23">
        <f>(I4/F4)*100000</f>
        <v>132.74240541280443</v>
      </c>
      <c r="R4" s="23">
        <f>(J4/$F4)*100000</f>
        <v>52.871177776042579</v>
      </c>
      <c r="S4" s="22">
        <f>K4/I4*100</f>
        <v>95.747696669029054</v>
      </c>
      <c r="T4" s="26">
        <f>L4/(J4+K4)*100</f>
        <v>111.08207004704653</v>
      </c>
      <c r="U4" s="23">
        <f>(M4/$F4)*100000</f>
        <v>1.4111524317449089</v>
      </c>
      <c r="V4" s="22">
        <f>(N4/O4)*100</f>
        <v>5.2631578947368416</v>
      </c>
      <c r="W4" s="15">
        <v>3124362214.54</v>
      </c>
      <c r="X4" s="15">
        <v>9539</v>
      </c>
      <c r="Y4" s="14">
        <v>304340</v>
      </c>
      <c r="Z4" s="84">
        <f>W4/F4*1000</f>
        <v>2939300.8911333526</v>
      </c>
      <c r="AA4" s="84" t="e">
        <f>#REF!/$F4*1000</f>
        <v>#REF!</v>
      </c>
      <c r="AB4" s="84">
        <f>X4/$G4</f>
        <v>1.0203230292009842</v>
      </c>
      <c r="AC4" s="84">
        <f>Y4/$G4</f>
        <v>32.553214247513104</v>
      </c>
      <c r="AD4" s="85">
        <v>23.25914149443561</v>
      </c>
      <c r="AE4" s="14">
        <v>424</v>
      </c>
      <c r="AF4" s="14">
        <v>1</v>
      </c>
      <c r="AG4" s="14">
        <v>1</v>
      </c>
    </row>
    <row r="5" spans="1:33" x14ac:dyDescent="0.2">
      <c r="A5" s="14">
        <v>6</v>
      </c>
      <c r="B5" s="14" t="s">
        <v>59</v>
      </c>
      <c r="C5" s="73" t="s">
        <v>163</v>
      </c>
      <c r="D5" s="86">
        <v>0.81197373697018771</v>
      </c>
      <c r="E5" s="15" t="s">
        <v>95</v>
      </c>
      <c r="F5" s="18">
        <v>156575</v>
      </c>
      <c r="G5" s="18">
        <v>8704</v>
      </c>
      <c r="H5" s="18">
        <v>1054</v>
      </c>
      <c r="I5" s="19">
        <v>114</v>
      </c>
      <c r="J5" s="19">
        <v>0</v>
      </c>
      <c r="K5" s="19">
        <v>114</v>
      </c>
      <c r="L5" s="18">
        <v>14</v>
      </c>
      <c r="M5" s="19">
        <v>0</v>
      </c>
      <c r="N5" s="18">
        <v>0</v>
      </c>
      <c r="O5" s="19">
        <v>8</v>
      </c>
      <c r="P5" s="23">
        <f>H5/F5*100000</f>
        <v>673.15982755867788</v>
      </c>
      <c r="Q5" s="23">
        <f>(I5/F5)*100000</f>
        <v>72.808558198946187</v>
      </c>
      <c r="R5" s="23">
        <f>(J5/$F5)*100000</f>
        <v>0</v>
      </c>
      <c r="S5" s="22">
        <f>K5/I5*100</f>
        <v>100</v>
      </c>
      <c r="T5" s="25">
        <f>L5/(J5+K5)*100</f>
        <v>12.280701754385964</v>
      </c>
      <c r="U5" s="23">
        <f>(M5/$F5)*100000</f>
        <v>0</v>
      </c>
      <c r="V5" s="24">
        <f>(N5/O5)*100</f>
        <v>0</v>
      </c>
      <c r="W5" s="15">
        <v>139210243.69999999</v>
      </c>
      <c r="X5" s="15">
        <v>4610</v>
      </c>
      <c r="Y5" s="14">
        <v>70949</v>
      </c>
      <c r="Z5" s="84">
        <f>W5/F5*1000</f>
        <v>889096.23950183601</v>
      </c>
      <c r="AA5" s="84" t="e">
        <f>#REF!/$F5*1000</f>
        <v>#REF!</v>
      </c>
      <c r="AB5" s="84">
        <f>X5/$G5</f>
        <v>0.52964154411764708</v>
      </c>
      <c r="AC5" s="84">
        <f>Y5/$G5</f>
        <v>8.151309742647058</v>
      </c>
      <c r="AD5" s="85">
        <v>24.355971896955502</v>
      </c>
      <c r="AE5" s="14">
        <v>0</v>
      </c>
      <c r="AF5" s="14">
        <v>0</v>
      </c>
      <c r="AG5" s="14">
        <v>0</v>
      </c>
    </row>
    <row r="6" spans="1:33" x14ac:dyDescent="0.2">
      <c r="A6" s="14">
        <v>86</v>
      </c>
      <c r="B6" s="14" t="s">
        <v>73</v>
      </c>
      <c r="C6" s="73" t="s">
        <v>165</v>
      </c>
      <c r="D6" s="86">
        <v>0.88470243312436303</v>
      </c>
      <c r="E6" s="15" t="s">
        <v>95</v>
      </c>
      <c r="F6" s="18">
        <v>395666</v>
      </c>
      <c r="G6" s="18">
        <v>14316</v>
      </c>
      <c r="H6" s="18">
        <v>5369</v>
      </c>
      <c r="I6" s="19">
        <v>513</v>
      </c>
      <c r="J6" s="19">
        <v>84</v>
      </c>
      <c r="K6" s="19">
        <v>462</v>
      </c>
      <c r="L6" s="18">
        <v>961</v>
      </c>
      <c r="M6" s="19">
        <v>50</v>
      </c>
      <c r="N6" s="18">
        <v>37</v>
      </c>
      <c r="O6" s="19">
        <v>521</v>
      </c>
      <c r="P6" s="23">
        <f>H6/F6*100000</f>
        <v>1356.9525812174916</v>
      </c>
      <c r="Q6" s="23">
        <f>(I6/F6)*100000</f>
        <v>129.65480986488603</v>
      </c>
      <c r="R6" s="23">
        <f>(J6/$F6)*100000</f>
        <v>21.230027346297131</v>
      </c>
      <c r="S6" s="22">
        <f>K6/I6*100</f>
        <v>90.058479532163744</v>
      </c>
      <c r="T6" s="26">
        <f>L6/(J6+K6)*100</f>
        <v>176.00732600732601</v>
      </c>
      <c r="U6" s="23">
        <f>(M6/$F6)*100000</f>
        <v>12.636921039462578</v>
      </c>
      <c r="V6" s="22">
        <f>(N6/O6)*100</f>
        <v>7.1017274472168905</v>
      </c>
      <c r="W6" s="15">
        <v>4892263585.6400003</v>
      </c>
      <c r="X6" s="15">
        <v>27000</v>
      </c>
      <c r="Y6" s="14" t="s">
        <v>14</v>
      </c>
      <c r="Z6" s="84">
        <f>W6/F6*1000</f>
        <v>12364629.727194149</v>
      </c>
      <c r="AA6" s="84" t="e">
        <f>#REF!/$F6*1000</f>
        <v>#REF!</v>
      </c>
      <c r="AB6" s="84">
        <f>X6/$G6</f>
        <v>1.8860016764459346</v>
      </c>
      <c r="AC6" s="14" t="s">
        <v>14</v>
      </c>
      <c r="AD6" s="85">
        <v>25.404312668463614</v>
      </c>
      <c r="AE6" s="14">
        <v>309</v>
      </c>
      <c r="AF6" s="14">
        <v>144</v>
      </c>
      <c r="AG6" s="14">
        <v>23</v>
      </c>
    </row>
    <row r="7" spans="1:33" x14ac:dyDescent="0.2">
      <c r="A7" s="14">
        <v>20</v>
      </c>
      <c r="B7" s="17" t="s">
        <v>61</v>
      </c>
      <c r="C7" s="73" t="s">
        <v>163</v>
      </c>
      <c r="D7" s="86">
        <v>0.80229989540238489</v>
      </c>
      <c r="E7" s="15" t="s">
        <v>95</v>
      </c>
      <c r="F7" s="18">
        <v>522528</v>
      </c>
      <c r="G7" s="18">
        <v>8162</v>
      </c>
      <c r="H7" s="18">
        <v>2862</v>
      </c>
      <c r="I7" s="19">
        <v>415</v>
      </c>
      <c r="J7" s="19">
        <v>2</v>
      </c>
      <c r="K7" s="19">
        <v>413</v>
      </c>
      <c r="L7" s="18">
        <v>3</v>
      </c>
      <c r="M7" s="19">
        <v>0</v>
      </c>
      <c r="N7" s="18">
        <v>1</v>
      </c>
      <c r="O7" s="19">
        <v>16</v>
      </c>
      <c r="P7" s="23">
        <f>H7/F7*100000</f>
        <v>547.72184457100866</v>
      </c>
      <c r="Q7" s="23">
        <f>(I7/F7)*100000</f>
        <v>79.421581235838076</v>
      </c>
      <c r="R7" s="23">
        <f>(J7/$F7)*100000</f>
        <v>0.38275460836548469</v>
      </c>
      <c r="S7" s="22">
        <f>K7/I7*100</f>
        <v>99.518072289156621</v>
      </c>
      <c r="T7" s="25">
        <f>L7/(J7+K7)*100</f>
        <v>0.72289156626506024</v>
      </c>
      <c r="U7" s="23">
        <f>(M7/$F7)*100000</f>
        <v>0</v>
      </c>
      <c r="V7" s="24">
        <f>(N7/O7)*100</f>
        <v>6.25</v>
      </c>
      <c r="W7" s="15">
        <v>545429891.94000006</v>
      </c>
      <c r="X7" s="15"/>
      <c r="Y7" s="14" t="s">
        <v>14</v>
      </c>
      <c r="Z7" s="84">
        <f>W7/F7*1000</f>
        <v>1043829.023401617</v>
      </c>
      <c r="AA7" s="84" t="e">
        <f>#REF!/$F7*1000</f>
        <v>#REF!</v>
      </c>
      <c r="AB7" s="84">
        <f>X7/$G7</f>
        <v>0</v>
      </c>
      <c r="AC7" s="14" t="s">
        <v>14</v>
      </c>
      <c r="AD7" s="85">
        <v>42.395104895104893</v>
      </c>
      <c r="AE7" s="14">
        <v>27</v>
      </c>
      <c r="AF7" s="14">
        <v>0</v>
      </c>
      <c r="AG7" s="14">
        <v>0</v>
      </c>
    </row>
    <row r="8" spans="1:33" x14ac:dyDescent="0.2">
      <c r="A8" s="14">
        <v>31</v>
      </c>
      <c r="B8" s="14" t="s">
        <v>4</v>
      </c>
      <c r="C8" s="73" t="s">
        <v>160</v>
      </c>
      <c r="D8" s="86">
        <v>0.60895826367337713</v>
      </c>
      <c r="E8" s="15" t="s">
        <v>96</v>
      </c>
      <c r="F8" s="18">
        <v>274496</v>
      </c>
      <c r="G8" s="18">
        <v>8134</v>
      </c>
      <c r="H8" s="18">
        <v>2194</v>
      </c>
      <c r="I8" s="19">
        <v>299</v>
      </c>
      <c r="J8" s="19">
        <v>338</v>
      </c>
      <c r="K8" s="19">
        <v>237</v>
      </c>
      <c r="L8" s="18">
        <v>439</v>
      </c>
      <c r="M8" s="19">
        <v>9</v>
      </c>
      <c r="N8" s="18">
        <v>8</v>
      </c>
      <c r="O8" s="19">
        <v>225</v>
      </c>
      <c r="P8" s="23">
        <f>H8/F8*100000</f>
        <v>799.28304966192593</v>
      </c>
      <c r="Q8" s="23">
        <f>(I8/F8)*100000</f>
        <v>108.92690603870366</v>
      </c>
      <c r="R8" s="23">
        <f>(J8/$F8)*100000</f>
        <v>123.1347633480998</v>
      </c>
      <c r="S8" s="22">
        <f>K8/I8*100</f>
        <v>79.264214046822744</v>
      </c>
      <c r="T8" s="23">
        <f>L8/(J8+K8)*100</f>
        <v>76.34782608695653</v>
      </c>
      <c r="U8" s="23">
        <f>(M8/$F8)*100000</f>
        <v>3.2787363021683373</v>
      </c>
      <c r="V8" s="22">
        <f>(N8/O8)*100</f>
        <v>3.5555555555555554</v>
      </c>
      <c r="W8" s="15">
        <v>1435683650.52</v>
      </c>
      <c r="X8" s="15">
        <v>7854</v>
      </c>
      <c r="Y8" s="14">
        <v>14498</v>
      </c>
      <c r="Z8" s="84">
        <f>W8/F8*1000</f>
        <v>5230253.4482105384</v>
      </c>
      <c r="AA8" s="84" t="e">
        <f>#REF!/$F8*1000</f>
        <v>#REF!</v>
      </c>
      <c r="AB8" s="84">
        <f>X8/$G8</f>
        <v>0.96557659208261615</v>
      </c>
      <c r="AC8" s="84">
        <f>Y8/$G8</f>
        <v>1.7823948856651095</v>
      </c>
      <c r="AD8" s="85">
        <v>21.821164889253485</v>
      </c>
      <c r="AE8" s="14">
        <v>72</v>
      </c>
      <c r="AF8" s="14">
        <v>13</v>
      </c>
      <c r="AG8" s="14">
        <v>2</v>
      </c>
    </row>
    <row r="9" spans="1:33" x14ac:dyDescent="0.2">
      <c r="A9" s="14">
        <v>34</v>
      </c>
      <c r="B9" s="14" t="s">
        <v>7</v>
      </c>
      <c r="C9" s="73" t="s">
        <v>162</v>
      </c>
      <c r="D9" s="86">
        <v>0.65668163275795643</v>
      </c>
      <c r="E9" s="15" t="s">
        <v>96</v>
      </c>
      <c r="F9" s="18">
        <v>468547</v>
      </c>
      <c r="G9" s="18">
        <v>8889</v>
      </c>
      <c r="H9" s="18">
        <v>8278</v>
      </c>
      <c r="I9" s="19">
        <v>995</v>
      </c>
      <c r="J9" s="19">
        <v>650</v>
      </c>
      <c r="K9" s="19">
        <v>828</v>
      </c>
      <c r="L9" s="18">
        <v>1456</v>
      </c>
      <c r="M9" s="19">
        <v>79</v>
      </c>
      <c r="N9" s="18">
        <v>43</v>
      </c>
      <c r="O9" s="19">
        <v>713</v>
      </c>
      <c r="P9" s="23">
        <f>H9/F9*100000</f>
        <v>1766.7384488642547</v>
      </c>
      <c r="Q9" s="23">
        <f>(I9/F9)*100000</f>
        <v>212.35863211161313</v>
      </c>
      <c r="R9" s="23">
        <f>(J9/$F9)*100000</f>
        <v>138.72674459552616</v>
      </c>
      <c r="S9" s="22">
        <f>K9/I9*100</f>
        <v>83.21608040201005</v>
      </c>
      <c r="T9" s="26">
        <f>L9/(J9+K9)*100</f>
        <v>98.511502029769957</v>
      </c>
      <c r="U9" s="23">
        <f>(M9/$F9)*100000</f>
        <v>16.860635112379335</v>
      </c>
      <c r="V9" s="22">
        <f>(N9/O9)*100</f>
        <v>6.0308555399719497</v>
      </c>
      <c r="W9" s="15">
        <v>2492772898.6999998</v>
      </c>
      <c r="X9" s="15">
        <v>7151</v>
      </c>
      <c r="Y9" s="14">
        <v>9369</v>
      </c>
      <c r="Z9" s="84">
        <f>W9/F9*1000</f>
        <v>5320219.5269631427</v>
      </c>
      <c r="AA9" s="84" t="e">
        <f>#REF!/$F9*1000</f>
        <v>#REF!</v>
      </c>
      <c r="AB9" s="84">
        <f>X9/$G9</f>
        <v>0.80447744403194965</v>
      </c>
      <c r="AC9" s="84">
        <f>Y9/$G9</f>
        <v>1.0539993250084374</v>
      </c>
      <c r="AD9" s="85">
        <v>3.5302424099788183</v>
      </c>
      <c r="AE9" s="14">
        <v>189</v>
      </c>
      <c r="AF9" s="14">
        <v>65</v>
      </c>
      <c r="AG9" s="14">
        <v>394</v>
      </c>
    </row>
    <row r="10" spans="1:33" x14ac:dyDescent="0.2">
      <c r="A10" s="14">
        <v>36</v>
      </c>
      <c r="B10" s="14" t="s">
        <v>9</v>
      </c>
      <c r="C10" s="73" t="s">
        <v>160</v>
      </c>
      <c r="D10" s="86">
        <v>0.69009213601871267</v>
      </c>
      <c r="E10" s="15" t="s">
        <v>96</v>
      </c>
      <c r="F10" s="18">
        <v>382207</v>
      </c>
      <c r="G10" s="18">
        <v>8174</v>
      </c>
      <c r="H10" s="18">
        <v>4847</v>
      </c>
      <c r="I10" s="19">
        <v>747</v>
      </c>
      <c r="J10" s="19">
        <v>408</v>
      </c>
      <c r="K10" s="19">
        <v>700</v>
      </c>
      <c r="L10" s="18">
        <v>863</v>
      </c>
      <c r="M10" s="19">
        <v>12</v>
      </c>
      <c r="N10" s="18">
        <v>15</v>
      </c>
      <c r="O10" s="19">
        <v>574</v>
      </c>
      <c r="P10" s="23">
        <f>H10/F10*100000</f>
        <v>1268.1609703642268</v>
      </c>
      <c r="Q10" s="23">
        <f>(I10/F10)*100000</f>
        <v>195.44383017579477</v>
      </c>
      <c r="R10" s="23">
        <f>(J10/$F10)*100000</f>
        <v>106.74843736509273</v>
      </c>
      <c r="S10" s="22">
        <f>K10/I10*100</f>
        <v>93.708165997322624</v>
      </c>
      <c r="T10" s="26">
        <f>L10/(J10+K10)*100</f>
        <v>77.888086642599276</v>
      </c>
      <c r="U10" s="23">
        <f>(M10/$F10)*100000</f>
        <v>3.1396599225027275</v>
      </c>
      <c r="V10" s="22">
        <f>(N10/O10)*100</f>
        <v>2.6132404181184667</v>
      </c>
      <c r="W10" s="15">
        <v>3296392138.02</v>
      </c>
      <c r="X10" s="15">
        <v>8021</v>
      </c>
      <c r="Y10" s="14">
        <v>58273</v>
      </c>
      <c r="Z10" s="84">
        <f>W10/F10*1000</f>
        <v>8624625.237162061</v>
      </c>
      <c r="AA10" s="84" t="e">
        <f>#REF!/$F10*1000</f>
        <v>#REF!</v>
      </c>
      <c r="AB10" s="84">
        <f>X10/$G10</f>
        <v>0.9812821140200636</v>
      </c>
      <c r="AC10" s="84">
        <f>Y10/$G10</f>
        <v>7.1290677758747245</v>
      </c>
      <c r="AD10" s="85">
        <v>5.1520270270270272</v>
      </c>
      <c r="AE10" s="14">
        <v>137</v>
      </c>
      <c r="AF10" s="14">
        <v>10</v>
      </c>
      <c r="AG10" s="14">
        <v>49</v>
      </c>
    </row>
    <row r="11" spans="1:33" x14ac:dyDescent="0.2">
      <c r="A11" s="14">
        <v>77</v>
      </c>
      <c r="B11" s="14" t="s">
        <v>10</v>
      </c>
      <c r="C11" s="73" t="s">
        <v>160</v>
      </c>
      <c r="D11" s="86">
        <v>0.63727436476359522</v>
      </c>
      <c r="E11" s="15" t="s">
        <v>96</v>
      </c>
      <c r="F11" s="18">
        <v>1896404</v>
      </c>
      <c r="G11" s="18">
        <v>14749</v>
      </c>
      <c r="H11" s="18">
        <v>15074</v>
      </c>
      <c r="I11" s="19">
        <v>1953</v>
      </c>
      <c r="J11" s="19">
        <v>2473</v>
      </c>
      <c r="K11" s="19">
        <v>1507</v>
      </c>
      <c r="L11" s="18">
        <v>4112</v>
      </c>
      <c r="M11" s="19">
        <v>210</v>
      </c>
      <c r="N11" s="18">
        <v>30</v>
      </c>
      <c r="O11" s="19">
        <v>1470</v>
      </c>
      <c r="P11" s="23">
        <f>H11/F11*100000</f>
        <v>794.87282245766198</v>
      </c>
      <c r="Q11" s="23">
        <f>(I11/F11)*100000</f>
        <v>102.98438518374776</v>
      </c>
      <c r="R11" s="23">
        <f>(J11/$F11)*100000</f>
        <v>130.40470279539593</v>
      </c>
      <c r="S11" s="22">
        <f>K11/I11*100</f>
        <v>77.163338453661041</v>
      </c>
      <c r="T11" s="23">
        <f>L11/(J11+K11)*100</f>
        <v>103.31658291457286</v>
      </c>
      <c r="U11" s="23">
        <f>(M11/$F11)*100000</f>
        <v>11.073589804704062</v>
      </c>
      <c r="V11" s="22">
        <f>(N11/O11)*100</f>
        <v>2.0408163265306123</v>
      </c>
      <c r="W11" s="15">
        <v>5902505266.3299999</v>
      </c>
      <c r="X11" s="15">
        <v>12757</v>
      </c>
      <c r="Y11" s="14">
        <v>36598</v>
      </c>
      <c r="Z11" s="84">
        <f>W11/F11*1000</f>
        <v>3112472.4828306627</v>
      </c>
      <c r="AA11" s="84" t="e">
        <f>#REF!/$F11*1000</f>
        <v>#REF!</v>
      </c>
      <c r="AB11" s="84">
        <f>X11/$G11</f>
        <v>0.86493999593192761</v>
      </c>
      <c r="AC11" s="84">
        <f>Y11/$G11</f>
        <v>2.4813885687165231</v>
      </c>
      <c r="AD11" s="85">
        <v>70.907079646017706</v>
      </c>
      <c r="AE11" s="14">
        <v>838</v>
      </c>
      <c r="AF11" s="14">
        <v>60</v>
      </c>
      <c r="AG11" s="14">
        <v>56</v>
      </c>
    </row>
    <row r="12" spans="1:33" x14ac:dyDescent="0.2">
      <c r="A12" s="14">
        <v>85</v>
      </c>
      <c r="B12" s="14" t="s">
        <v>12</v>
      </c>
      <c r="C12" s="73" t="s">
        <v>162</v>
      </c>
      <c r="D12" s="86">
        <v>0.61210229255833193</v>
      </c>
      <c r="E12" s="15" t="s">
        <v>96</v>
      </c>
      <c r="F12" s="18">
        <v>67339</v>
      </c>
      <c r="G12" s="18">
        <v>8771</v>
      </c>
      <c r="H12" s="18">
        <v>675</v>
      </c>
      <c r="I12" s="19">
        <v>96</v>
      </c>
      <c r="J12" s="19">
        <v>57</v>
      </c>
      <c r="K12" s="19">
        <v>86</v>
      </c>
      <c r="L12" s="18">
        <v>64</v>
      </c>
      <c r="M12" s="19">
        <v>6</v>
      </c>
      <c r="N12" s="18">
        <v>2</v>
      </c>
      <c r="O12" s="19">
        <v>86</v>
      </c>
      <c r="P12" s="23">
        <f>H12/F12*100000</f>
        <v>1002.3908878955731</v>
      </c>
      <c r="Q12" s="23">
        <f>(I12/F12)*100000</f>
        <v>142.56225961181485</v>
      </c>
      <c r="R12" s="23">
        <f>(J12/$F12)*100000</f>
        <v>84.646341644515076</v>
      </c>
      <c r="S12" s="22">
        <f>K12/I12*100</f>
        <v>89.583333333333343</v>
      </c>
      <c r="T12" s="23">
        <f>L12/(J12+K12)*100</f>
        <v>44.755244755244753</v>
      </c>
      <c r="U12" s="23">
        <f>(M12/$F12)*100000</f>
        <v>8.9101412257384283</v>
      </c>
      <c r="V12" s="22">
        <f>(N12/O12)*100</f>
        <v>2.3255813953488373</v>
      </c>
      <c r="W12" s="15">
        <v>1097712281.23</v>
      </c>
      <c r="X12" s="15">
        <v>16817</v>
      </c>
      <c r="Y12" s="14">
        <v>26996</v>
      </c>
      <c r="Z12" s="84">
        <f>W12/F12*1000</f>
        <v>16301285.751644664</v>
      </c>
      <c r="AA12" s="84" t="e">
        <f>#REF!/$F12*1000</f>
        <v>#REF!</v>
      </c>
      <c r="AB12" s="84">
        <f>X12/$G12</f>
        <v>1.9173412381712462</v>
      </c>
      <c r="AC12" s="84">
        <f>Y12/$G12</f>
        <v>3.07787025424695</v>
      </c>
      <c r="AD12" s="85">
        <v>0</v>
      </c>
      <c r="AE12" s="14">
        <v>36</v>
      </c>
      <c r="AF12" s="14">
        <v>0</v>
      </c>
      <c r="AG12" s="14">
        <v>1</v>
      </c>
    </row>
    <row r="13" spans="1:33" x14ac:dyDescent="0.2">
      <c r="A13" s="14">
        <v>40</v>
      </c>
      <c r="B13" s="14" t="s">
        <v>20</v>
      </c>
      <c r="C13" s="73" t="s">
        <v>160</v>
      </c>
      <c r="D13" s="86">
        <v>0.61460479391145639</v>
      </c>
      <c r="E13" s="15" t="s">
        <v>96</v>
      </c>
      <c r="F13" s="18">
        <v>174087</v>
      </c>
      <c r="G13" s="18">
        <v>9223</v>
      </c>
      <c r="H13" s="18">
        <v>3033</v>
      </c>
      <c r="I13" s="19">
        <v>306</v>
      </c>
      <c r="J13" s="19">
        <v>314</v>
      </c>
      <c r="K13" s="19">
        <v>236</v>
      </c>
      <c r="L13" s="18">
        <v>567</v>
      </c>
      <c r="M13" s="19">
        <v>16</v>
      </c>
      <c r="N13" s="18">
        <v>8</v>
      </c>
      <c r="O13" s="19">
        <v>242</v>
      </c>
      <c r="P13" s="23">
        <f>H13/F13*100000</f>
        <v>1742.2323321098072</v>
      </c>
      <c r="Q13" s="23">
        <f>(I13/F13)*100000</f>
        <v>175.77418187457997</v>
      </c>
      <c r="R13" s="23">
        <f>(J13/$F13)*100000</f>
        <v>180.36958532228138</v>
      </c>
      <c r="S13" s="22">
        <f>K13/I13*100</f>
        <v>77.124183006535958</v>
      </c>
      <c r="T13" s="23">
        <f>L13/(J13+K13)*100</f>
        <v>103.09090909090909</v>
      </c>
      <c r="U13" s="23">
        <f>(M13/$F13)*100000</f>
        <v>9.1908068954028721</v>
      </c>
      <c r="V13" s="22">
        <f>(N13/O13)*100</f>
        <v>3.3057851239669422</v>
      </c>
      <c r="W13" s="15">
        <v>553415920.22000003</v>
      </c>
      <c r="X13" s="15">
        <v>9514</v>
      </c>
      <c r="Y13" s="14">
        <v>10315</v>
      </c>
      <c r="Z13" s="84">
        <f>W13/F13*1000</f>
        <v>3178961.7847398138</v>
      </c>
      <c r="AA13" s="84" t="e">
        <f>#REF!/$F13*1000</f>
        <v>#REF!</v>
      </c>
      <c r="AB13" s="84">
        <f>X13/$G13</f>
        <v>1.0315515558928765</v>
      </c>
      <c r="AC13" s="84">
        <f>Y13/$G13</f>
        <v>1.1183996530413098</v>
      </c>
      <c r="AD13" s="85">
        <v>13.003095975232199</v>
      </c>
      <c r="AE13" s="14">
        <v>102</v>
      </c>
      <c r="AF13" s="14">
        <v>20</v>
      </c>
      <c r="AG13" s="14">
        <v>7</v>
      </c>
    </row>
    <row r="14" spans="1:33" x14ac:dyDescent="0.2">
      <c r="A14" s="14">
        <v>44</v>
      </c>
      <c r="B14" s="14" t="s">
        <v>25</v>
      </c>
      <c r="C14" s="73" t="s">
        <v>160</v>
      </c>
      <c r="D14" s="86">
        <v>0.63186685139280918</v>
      </c>
      <c r="E14" s="15" t="s">
        <v>96</v>
      </c>
      <c r="F14" s="18">
        <v>125380</v>
      </c>
      <c r="G14" s="18">
        <v>9083</v>
      </c>
      <c r="H14" s="18">
        <v>1996</v>
      </c>
      <c r="I14" s="19">
        <v>218</v>
      </c>
      <c r="J14" s="19">
        <v>215</v>
      </c>
      <c r="K14" s="19">
        <v>181</v>
      </c>
      <c r="L14" s="18">
        <v>363</v>
      </c>
      <c r="M14" s="19">
        <v>33</v>
      </c>
      <c r="N14" s="18">
        <v>18</v>
      </c>
      <c r="O14" s="19">
        <v>117</v>
      </c>
      <c r="P14" s="23">
        <f>H14/F14*100000</f>
        <v>1591.9604402616048</v>
      </c>
      <c r="Q14" s="23">
        <f>(I14/F14)*100000</f>
        <v>173.87143085021535</v>
      </c>
      <c r="R14" s="23">
        <f>(J14/$F14)*100000</f>
        <v>171.4787047375977</v>
      </c>
      <c r="S14" s="22">
        <f>K14/I14*100</f>
        <v>83.027522935779814</v>
      </c>
      <c r="T14" s="23">
        <f>L14/(J14+K14)*100</f>
        <v>91.666666666666657</v>
      </c>
      <c r="U14" s="23">
        <f>(M14/$F14)*100000</f>
        <v>26.319987238794067</v>
      </c>
      <c r="V14" s="22">
        <f>(N14/O14)*100</f>
        <v>15.384615384615385</v>
      </c>
      <c r="W14" s="15">
        <v>685707941.64999998</v>
      </c>
      <c r="X14" s="15">
        <v>6534</v>
      </c>
      <c r="Y14" s="14" t="s">
        <v>14</v>
      </c>
      <c r="Z14" s="84">
        <f>W14/F14*1000</f>
        <v>5469037.6587174991</v>
      </c>
      <c r="AA14" s="84" t="e">
        <f>#REF!/$F14*1000</f>
        <v>#REF!</v>
      </c>
      <c r="AB14" s="84">
        <f>X14/$G14</f>
        <v>0.71936584828801053</v>
      </c>
      <c r="AC14" s="14" t="s">
        <v>14</v>
      </c>
      <c r="AD14" s="85">
        <v>25.388601036269431</v>
      </c>
      <c r="AE14" s="14">
        <v>78</v>
      </c>
      <c r="AF14" s="14">
        <v>28</v>
      </c>
      <c r="AG14" s="14">
        <v>31</v>
      </c>
    </row>
    <row r="15" spans="1:33" x14ac:dyDescent="0.2">
      <c r="A15" s="14">
        <v>50</v>
      </c>
      <c r="B15" s="14" t="s">
        <v>33</v>
      </c>
      <c r="C15" s="73" t="s">
        <v>160</v>
      </c>
      <c r="D15" s="86">
        <v>0.70823205967844938</v>
      </c>
      <c r="E15" s="15" t="s">
        <v>96</v>
      </c>
      <c r="F15" s="18">
        <v>1267640</v>
      </c>
      <c r="G15" s="18">
        <v>10795</v>
      </c>
      <c r="H15" s="18">
        <v>16357</v>
      </c>
      <c r="I15" s="19">
        <v>2138</v>
      </c>
      <c r="J15" s="19">
        <v>1739</v>
      </c>
      <c r="K15" s="19">
        <v>1862</v>
      </c>
      <c r="L15" s="18">
        <v>4263</v>
      </c>
      <c r="M15" s="19">
        <v>122</v>
      </c>
      <c r="N15" s="18">
        <v>77</v>
      </c>
      <c r="O15" s="19">
        <v>1478</v>
      </c>
      <c r="P15" s="23">
        <f>H15/F15*100000</f>
        <v>1290.3505727178062</v>
      </c>
      <c r="Q15" s="23">
        <f>(I15/F15)*100000</f>
        <v>168.65987188791769</v>
      </c>
      <c r="R15" s="23">
        <f>(J15/$F15)*100000</f>
        <v>137.18405856552334</v>
      </c>
      <c r="S15" s="22">
        <f>K15/I15*100</f>
        <v>87.090739008419078</v>
      </c>
      <c r="T15" s="26">
        <f>L15/(J15+K15)*100</f>
        <v>118.38378228269926</v>
      </c>
      <c r="U15" s="23">
        <f>(M15/$F15)*100000</f>
        <v>9.6241835221356222</v>
      </c>
      <c r="V15" s="22">
        <f>(N15/O15)*100</f>
        <v>5.2097428958051424</v>
      </c>
      <c r="W15" s="15">
        <v>9845886284.1399994</v>
      </c>
      <c r="X15" s="15">
        <v>16000</v>
      </c>
      <c r="Y15" s="14" t="s">
        <v>14</v>
      </c>
      <c r="Z15" s="84">
        <f>W15/F15*1000</f>
        <v>7767099.7161181401</v>
      </c>
      <c r="AA15" s="84" t="e">
        <f>#REF!/$F15*1000</f>
        <v>#REF!</v>
      </c>
      <c r="AB15" s="84">
        <f>X15/$G15</f>
        <v>1.4821676702176934</v>
      </c>
      <c r="AC15" s="14" t="s">
        <v>14</v>
      </c>
      <c r="AD15" s="85">
        <v>41.329113924050631</v>
      </c>
      <c r="AE15" s="14">
        <v>485</v>
      </c>
      <c r="AF15" s="14">
        <v>57</v>
      </c>
      <c r="AG15" s="14">
        <v>45</v>
      </c>
    </row>
    <row r="16" spans="1:33" x14ac:dyDescent="0.2">
      <c r="A16" s="14">
        <v>5</v>
      </c>
      <c r="B16" s="14" t="s">
        <v>58</v>
      </c>
      <c r="C16" s="73" t="s">
        <v>163</v>
      </c>
      <c r="D16" s="86">
        <v>0.73821400627714151</v>
      </c>
      <c r="E16" s="15" t="s">
        <v>96</v>
      </c>
      <c r="F16" s="18">
        <v>883744</v>
      </c>
      <c r="G16" s="18">
        <v>8708</v>
      </c>
      <c r="H16" s="18">
        <v>5470</v>
      </c>
      <c r="I16" s="19">
        <v>615</v>
      </c>
      <c r="J16" s="19">
        <v>75</v>
      </c>
      <c r="K16" s="19">
        <v>586</v>
      </c>
      <c r="L16" s="18">
        <v>355</v>
      </c>
      <c r="M16" s="19">
        <v>5</v>
      </c>
      <c r="N16" s="18">
        <v>3</v>
      </c>
      <c r="O16" s="19">
        <v>149</v>
      </c>
      <c r="P16" s="23">
        <f>H16/F16*100000</f>
        <v>618.95752616142238</v>
      </c>
      <c r="Q16" s="23">
        <f>(I16/F16)*100000</f>
        <v>69.590288590361013</v>
      </c>
      <c r="R16" s="23">
        <f>(J16/$F16)*100000</f>
        <v>8.486620559800123</v>
      </c>
      <c r="S16" s="22">
        <f>K16/I16*100</f>
        <v>95.284552845528452</v>
      </c>
      <c r="T16" s="26">
        <f>L16/(J16+K16)*100</f>
        <v>53.706505295007567</v>
      </c>
      <c r="U16" s="23">
        <f>(M16/$F16)*100000</f>
        <v>0.56577470398667484</v>
      </c>
      <c r="V16" s="22">
        <f>(N16/O16)*100</f>
        <v>2.0134228187919461</v>
      </c>
      <c r="W16" s="15">
        <v>760636530.49000001</v>
      </c>
      <c r="X16" s="15">
        <v>4697</v>
      </c>
      <c r="Y16" s="14">
        <v>14498</v>
      </c>
      <c r="Z16" s="84">
        <f>W16/F16*1000</f>
        <v>860697.81575886242</v>
      </c>
      <c r="AA16" s="84" t="e">
        <f>#REF!/$F16*1000</f>
        <v>#REF!</v>
      </c>
      <c r="AB16" s="84">
        <f>X16/$G16</f>
        <v>0.53938906752411575</v>
      </c>
      <c r="AC16" s="84">
        <f>Y16/$G16</f>
        <v>1.6649058337161231</v>
      </c>
      <c r="AD16" s="85">
        <v>7.2816862852450033</v>
      </c>
      <c r="AE16" s="14">
        <v>111</v>
      </c>
      <c r="AF16" s="14">
        <v>6</v>
      </c>
      <c r="AG16" s="14">
        <v>3</v>
      </c>
    </row>
    <row r="17" spans="1:33" x14ac:dyDescent="0.2">
      <c r="A17" s="14">
        <v>8</v>
      </c>
      <c r="B17" s="14" t="s">
        <v>55</v>
      </c>
      <c r="C17" s="73" t="s">
        <v>162</v>
      </c>
      <c r="D17" s="86">
        <v>0.70658211469980825</v>
      </c>
      <c r="E17" s="15" t="s">
        <v>96</v>
      </c>
      <c r="F17" s="18">
        <v>66783</v>
      </c>
      <c r="G17" s="18">
        <v>8546</v>
      </c>
      <c r="H17" s="18">
        <v>508</v>
      </c>
      <c r="I17" s="19">
        <v>85</v>
      </c>
      <c r="J17" s="19">
        <v>25</v>
      </c>
      <c r="K17" s="19">
        <v>80</v>
      </c>
      <c r="L17" s="18">
        <v>57</v>
      </c>
      <c r="M17" s="19">
        <v>1</v>
      </c>
      <c r="N17" s="18">
        <v>2</v>
      </c>
      <c r="O17" s="19">
        <v>57</v>
      </c>
      <c r="P17" s="23">
        <f>H17/F17*100000</f>
        <v>760.67262626716376</v>
      </c>
      <c r="Q17" s="23">
        <f>(I17/F17)*100000</f>
        <v>127.27790006438764</v>
      </c>
      <c r="R17" s="23">
        <f>(J17/$F17)*100000</f>
        <v>37.434676489525778</v>
      </c>
      <c r="S17" s="22">
        <f>K17/I17*100</f>
        <v>94.117647058823522</v>
      </c>
      <c r="T17" s="25">
        <f>L17/(J17+K17)*100</f>
        <v>54.285714285714285</v>
      </c>
      <c r="U17" s="23">
        <f>(M17/$F17)*100000</f>
        <v>1.497387059581031</v>
      </c>
      <c r="V17" s="22">
        <f>(N17/O17)*100</f>
        <v>3.5087719298245612</v>
      </c>
      <c r="W17" s="15">
        <v>158554221.81</v>
      </c>
      <c r="X17" s="15"/>
      <c r="Y17" s="14" t="s">
        <v>14</v>
      </c>
      <c r="Z17" s="84">
        <f>W17/F17*1000</f>
        <v>2374170.3998023449</v>
      </c>
      <c r="AA17" s="84" t="e">
        <f>#REF!/$F17*1000</f>
        <v>#REF!</v>
      </c>
      <c r="AB17" s="84">
        <f>X17/$G17</f>
        <v>0</v>
      </c>
      <c r="AC17" s="14" t="s">
        <v>14</v>
      </c>
      <c r="AD17" s="85">
        <v>10.114335971855761</v>
      </c>
      <c r="AE17" s="14">
        <v>23</v>
      </c>
      <c r="AF17" s="14">
        <v>0</v>
      </c>
      <c r="AG17" s="14">
        <v>0</v>
      </c>
    </row>
    <row r="18" spans="1:33" x14ac:dyDescent="0.2">
      <c r="A18" s="14">
        <v>16</v>
      </c>
      <c r="B18" s="14" t="s">
        <v>66</v>
      </c>
      <c r="C18" s="73" t="s">
        <v>164</v>
      </c>
      <c r="D18" s="86">
        <v>0.64911519738803336</v>
      </c>
      <c r="E18" s="15" t="s">
        <v>96</v>
      </c>
      <c r="F18" s="18">
        <v>777249</v>
      </c>
      <c r="G18" s="18">
        <v>7695</v>
      </c>
      <c r="H18" s="18">
        <v>8948</v>
      </c>
      <c r="I18" s="19">
        <v>1070</v>
      </c>
      <c r="J18" s="19">
        <v>662</v>
      </c>
      <c r="K18" s="19">
        <v>926</v>
      </c>
      <c r="L18" s="18">
        <v>1057</v>
      </c>
      <c r="M18" s="19">
        <v>29</v>
      </c>
      <c r="N18" s="18">
        <v>53</v>
      </c>
      <c r="O18" s="19">
        <v>915</v>
      </c>
      <c r="P18" s="23">
        <f>H18/F18*100000</f>
        <v>1151.2398214729128</v>
      </c>
      <c r="Q18" s="23">
        <f>(I18/F18)*100000</f>
        <v>137.66502111935813</v>
      </c>
      <c r="R18" s="23">
        <f>(J18/$F18)*100000</f>
        <v>85.172190636462702</v>
      </c>
      <c r="S18" s="22">
        <f>K18/I18*100</f>
        <v>86.542056074766364</v>
      </c>
      <c r="T18" s="23">
        <f>L18/(J18+K18)*100</f>
        <v>66.561712846347604</v>
      </c>
      <c r="U18" s="23">
        <f>(M18/$F18)*100000</f>
        <v>3.7311080490293329</v>
      </c>
      <c r="V18" s="22">
        <f>(N18/O18)*100</f>
        <v>5.7923497267759565</v>
      </c>
      <c r="W18" s="15">
        <v>2904100695.1500001</v>
      </c>
      <c r="X18" s="15">
        <v>1602</v>
      </c>
      <c r="Y18" s="14">
        <v>57764</v>
      </c>
      <c r="Z18" s="84">
        <f>W18/F18*1000</f>
        <v>3736383.9582296023</v>
      </c>
      <c r="AA18" s="84" t="e">
        <f>#REF!/$F18*1000</f>
        <v>#REF!</v>
      </c>
      <c r="AB18" s="84">
        <f>X18/$G18</f>
        <v>0.20818713450292398</v>
      </c>
      <c r="AC18" s="84">
        <f>Y18/$G18</f>
        <v>7.5066926575698503</v>
      </c>
      <c r="AD18" s="85">
        <v>14.07911527009783</v>
      </c>
      <c r="AE18" s="14">
        <v>112</v>
      </c>
      <c r="AF18" s="14">
        <v>19</v>
      </c>
      <c r="AG18" s="14">
        <v>10</v>
      </c>
    </row>
    <row r="19" spans="1:33" x14ac:dyDescent="0.2">
      <c r="A19" s="14">
        <v>61</v>
      </c>
      <c r="B19" s="14" t="s">
        <v>57</v>
      </c>
      <c r="C19" s="73" t="s">
        <v>162</v>
      </c>
      <c r="D19" s="86">
        <v>0.68730637829483698</v>
      </c>
      <c r="E19" s="15" t="s">
        <v>96</v>
      </c>
      <c r="F19" s="18">
        <v>758350</v>
      </c>
      <c r="G19" s="18">
        <v>9386</v>
      </c>
      <c r="H19" s="18">
        <v>9857</v>
      </c>
      <c r="I19" s="19">
        <v>1197</v>
      </c>
      <c r="J19" s="19">
        <v>1166</v>
      </c>
      <c r="K19" s="19">
        <v>1074</v>
      </c>
      <c r="L19" s="18">
        <v>2214</v>
      </c>
      <c r="M19" s="19">
        <v>12</v>
      </c>
      <c r="N19" s="18">
        <v>53</v>
      </c>
      <c r="O19" s="19">
        <v>639</v>
      </c>
      <c r="P19" s="23">
        <f>H19/F19*100000</f>
        <v>1299.7956088877168</v>
      </c>
      <c r="Q19" s="23">
        <f>(I19/F19)*100000</f>
        <v>157.84268477615876</v>
      </c>
      <c r="R19" s="23">
        <f>(J19/$F19)*100000</f>
        <v>153.75486253049382</v>
      </c>
      <c r="S19" s="22">
        <f>K19/I19*100</f>
        <v>89.724310776942346</v>
      </c>
      <c r="T19" s="26">
        <f>L19/(J19+K19)*100</f>
        <v>98.839285714285722</v>
      </c>
      <c r="U19" s="23">
        <f>(M19/$F19)*100000</f>
        <v>1.5823828047735216</v>
      </c>
      <c r="V19" s="22">
        <f>(N19/O19)*100</f>
        <v>8.2942097026604067</v>
      </c>
      <c r="W19" s="15">
        <v>3730350930.3499999</v>
      </c>
      <c r="X19" s="15">
        <v>6609</v>
      </c>
      <c r="Y19" s="14">
        <v>500</v>
      </c>
      <c r="Z19" s="84">
        <f>W19/F19*1000</f>
        <v>4919035.9732972905</v>
      </c>
      <c r="AA19" s="84" t="e">
        <f>#REF!/$F19*1000</f>
        <v>#REF!</v>
      </c>
      <c r="AB19" s="84">
        <f>X19/$G19</f>
        <v>0.70413381632218197</v>
      </c>
      <c r="AC19" s="84">
        <f>Y19/$G19</f>
        <v>5.3270828894097594E-2</v>
      </c>
      <c r="AD19" s="85">
        <v>27.392879982946067</v>
      </c>
      <c r="AE19" s="14">
        <v>276</v>
      </c>
      <c r="AF19" s="14">
        <v>133</v>
      </c>
      <c r="AG19" s="14">
        <v>127</v>
      </c>
    </row>
    <row r="20" spans="1:33" x14ac:dyDescent="0.2">
      <c r="A20" s="14">
        <v>63</v>
      </c>
      <c r="B20" s="14" t="s">
        <v>69</v>
      </c>
      <c r="C20" s="73" t="s">
        <v>164</v>
      </c>
      <c r="D20" s="86">
        <v>0.61551058355557775</v>
      </c>
      <c r="E20" s="15" t="s">
        <v>96</v>
      </c>
      <c r="F20" s="18">
        <v>568777</v>
      </c>
      <c r="G20" s="18">
        <v>8786</v>
      </c>
      <c r="H20" s="18">
        <v>10620</v>
      </c>
      <c r="I20" s="19">
        <v>1322</v>
      </c>
      <c r="J20" s="19">
        <v>790</v>
      </c>
      <c r="K20" s="19">
        <v>1162</v>
      </c>
      <c r="L20" s="18">
        <v>1255</v>
      </c>
      <c r="M20" s="19">
        <v>150</v>
      </c>
      <c r="N20" s="18">
        <v>50</v>
      </c>
      <c r="O20" s="19">
        <v>910</v>
      </c>
      <c r="P20" s="23">
        <f>H20/F20*100000</f>
        <v>1867.1641082533226</v>
      </c>
      <c r="Q20" s="23">
        <f>(I20/F20)*100000</f>
        <v>232.4285264699522</v>
      </c>
      <c r="R20" s="23">
        <f>(J20/$F20)*100000</f>
        <v>138.89450522788368</v>
      </c>
      <c r="S20" s="22">
        <f>K20/I20*100</f>
        <v>87.897125567322249</v>
      </c>
      <c r="T20" s="23">
        <f>L20/(J20+K20)*100</f>
        <v>64.293032786885249</v>
      </c>
      <c r="U20" s="23">
        <f>(M20/$F20)*100000</f>
        <v>26.372374410357661</v>
      </c>
      <c r="V20" s="22">
        <f>(N20/O20)*100</f>
        <v>5.4945054945054945</v>
      </c>
      <c r="W20" s="15">
        <v>3347534823.8600001</v>
      </c>
      <c r="X20" s="15">
        <v>6844</v>
      </c>
      <c r="Y20" s="14">
        <v>42228</v>
      </c>
      <c r="Z20" s="84">
        <f>W20/F20*1000</f>
        <v>5885496.1151031079</v>
      </c>
      <c r="AA20" s="84" t="e">
        <f>#REF!/$F20*1000</f>
        <v>#REF!</v>
      </c>
      <c r="AB20" s="84">
        <f>X20/$G20</f>
        <v>0.7789665376735716</v>
      </c>
      <c r="AC20" s="84">
        <f>Y20/$G20</f>
        <v>4.8062827225130889</v>
      </c>
      <c r="AD20" s="85">
        <v>13.043478260869565</v>
      </c>
      <c r="AE20" s="14">
        <v>312</v>
      </c>
      <c r="AF20" s="14">
        <v>40</v>
      </c>
      <c r="AG20" s="14">
        <v>44</v>
      </c>
    </row>
    <row r="21" spans="1:33" x14ac:dyDescent="0.2">
      <c r="A21" s="14">
        <v>72</v>
      </c>
      <c r="B21" s="14" t="s">
        <v>75</v>
      </c>
      <c r="C21" s="73" t="s">
        <v>165</v>
      </c>
      <c r="D21" s="86">
        <v>0.68048464660580155</v>
      </c>
      <c r="E21" s="15" t="s">
        <v>96</v>
      </c>
      <c r="F21" s="18">
        <v>313816</v>
      </c>
      <c r="G21" s="18">
        <v>9815</v>
      </c>
      <c r="H21" s="18">
        <v>4693</v>
      </c>
      <c r="I21" s="19">
        <v>708</v>
      </c>
      <c r="J21" s="19">
        <v>321</v>
      </c>
      <c r="K21" s="19">
        <v>625</v>
      </c>
      <c r="L21" s="18">
        <v>826</v>
      </c>
      <c r="M21" s="19">
        <v>84</v>
      </c>
      <c r="N21" s="18">
        <v>14</v>
      </c>
      <c r="O21" s="19">
        <v>229</v>
      </c>
      <c r="P21" s="23">
        <f>H21/F21*100000</f>
        <v>1495.4623091238177</v>
      </c>
      <c r="Q21" s="23">
        <f>(I21/F21)*100000</f>
        <v>225.60991154052056</v>
      </c>
      <c r="R21" s="23">
        <f>(J21/$F21)*100000</f>
        <v>102.28923955438857</v>
      </c>
      <c r="S21" s="22">
        <f>K21/I21*100</f>
        <v>88.276836158192097</v>
      </c>
      <c r="T21" s="26">
        <f>L21/(J21+K21)*100</f>
        <v>87.315010570824526</v>
      </c>
      <c r="U21" s="23">
        <f>(M21/$F21)*100000</f>
        <v>26.767277640400742</v>
      </c>
      <c r="V21" s="22">
        <f>(N21/O21)*100</f>
        <v>6.1135371179039302</v>
      </c>
      <c r="W21" s="15">
        <v>1795426516.8199999</v>
      </c>
      <c r="X21" s="15">
        <v>9500</v>
      </c>
      <c r="Y21" s="14">
        <v>20365</v>
      </c>
      <c r="Z21" s="84">
        <f>W21/F21*1000</f>
        <v>5721271.4355545919</v>
      </c>
      <c r="AA21" s="84" t="e">
        <f>#REF!/$F21*1000</f>
        <v>#REF!</v>
      </c>
      <c r="AB21" s="84">
        <f>X21/$G21</f>
        <v>0.9679062659195109</v>
      </c>
      <c r="AC21" s="84">
        <f>Y21/$G21</f>
        <v>2.0748853795211413</v>
      </c>
      <c r="AD21" s="85">
        <v>16.437938395852395</v>
      </c>
      <c r="AE21" s="14">
        <v>85</v>
      </c>
      <c r="AF21" s="14">
        <v>126</v>
      </c>
      <c r="AG21" s="14">
        <v>29</v>
      </c>
    </row>
    <row r="22" spans="1:33" x14ac:dyDescent="0.2">
      <c r="A22" s="14">
        <v>21</v>
      </c>
      <c r="B22" s="14" t="s">
        <v>68</v>
      </c>
      <c r="C22" s="73" t="s">
        <v>164</v>
      </c>
      <c r="D22" s="86">
        <v>0.74730845793254996</v>
      </c>
      <c r="E22" s="15" t="s">
        <v>96</v>
      </c>
      <c r="F22" s="18">
        <v>249685</v>
      </c>
      <c r="G22" s="18">
        <v>8301</v>
      </c>
      <c r="H22" s="18">
        <v>3230</v>
      </c>
      <c r="I22" s="19">
        <v>354</v>
      </c>
      <c r="J22" s="19">
        <v>172</v>
      </c>
      <c r="K22" s="19">
        <v>338</v>
      </c>
      <c r="L22" s="18">
        <v>458</v>
      </c>
      <c r="M22" s="19">
        <v>4</v>
      </c>
      <c r="N22" s="18">
        <v>11</v>
      </c>
      <c r="O22" s="19">
        <v>186</v>
      </c>
      <c r="P22" s="23">
        <f>H22/F22*100000</f>
        <v>1293.6299737669465</v>
      </c>
      <c r="Q22" s="23">
        <f>(I22/F22)*100000</f>
        <v>141.77864108777058</v>
      </c>
      <c r="R22" s="23">
        <f>(J22/$F22)*100000</f>
        <v>68.886797364679495</v>
      </c>
      <c r="S22" s="22">
        <f>K22/I22*100</f>
        <v>95.480225988700568</v>
      </c>
      <c r="T22" s="26">
        <f>L22/(J22+K22)*100</f>
        <v>89.803921568627459</v>
      </c>
      <c r="U22" s="23">
        <f>(M22/$F22)*100000</f>
        <v>1.6020185433646392</v>
      </c>
      <c r="V22" s="22">
        <f>(N22/O22)*100</f>
        <v>5.913978494623656</v>
      </c>
      <c r="W22" s="15">
        <v>1044879019.21</v>
      </c>
      <c r="X22" s="15">
        <v>7103</v>
      </c>
      <c r="Y22" s="14">
        <v>26938</v>
      </c>
      <c r="Z22" s="84">
        <f>W22/F22*1000</f>
        <v>4184788.9108676938</v>
      </c>
      <c r="AA22" s="84" t="e">
        <f>#REF!/$F22*1000</f>
        <v>#REF!</v>
      </c>
      <c r="AB22" s="84">
        <f>X22/$G22</f>
        <v>0.85568003854957231</v>
      </c>
      <c r="AC22" s="84">
        <f>Y22/$G22</f>
        <v>3.2451511866040237</v>
      </c>
      <c r="AD22" s="85">
        <v>14.049079754601227</v>
      </c>
      <c r="AE22" s="14">
        <v>93</v>
      </c>
      <c r="AF22" s="14">
        <v>4</v>
      </c>
      <c r="AG22" s="14">
        <v>0</v>
      </c>
    </row>
    <row r="23" spans="1:33" x14ac:dyDescent="0.2">
      <c r="A23" s="14">
        <v>89</v>
      </c>
      <c r="B23" s="14" t="s">
        <v>74</v>
      </c>
      <c r="C23" s="73" t="s">
        <v>165</v>
      </c>
      <c r="D23" s="86">
        <v>0.61967002705248797</v>
      </c>
      <c r="E23" s="15" t="s">
        <v>96</v>
      </c>
      <c r="F23" s="18">
        <v>138071</v>
      </c>
      <c r="G23" s="18">
        <v>15851</v>
      </c>
      <c r="H23" s="18">
        <v>1749</v>
      </c>
      <c r="I23" s="19">
        <v>324</v>
      </c>
      <c r="J23" s="19">
        <v>154</v>
      </c>
      <c r="K23" s="19">
        <v>259</v>
      </c>
      <c r="L23" s="18">
        <v>323</v>
      </c>
      <c r="M23" s="19">
        <v>50</v>
      </c>
      <c r="N23" s="18">
        <v>18</v>
      </c>
      <c r="O23" s="19">
        <v>171</v>
      </c>
      <c r="P23" s="23">
        <f>H23/F23*100000</f>
        <v>1266.7395760152385</v>
      </c>
      <c r="Q23" s="23">
        <f>(I23/F23)*100000</f>
        <v>234.66187686045583</v>
      </c>
      <c r="R23" s="23">
        <f>(J23/$F23)*100000</f>
        <v>111.53681801392037</v>
      </c>
      <c r="S23" s="22">
        <f>K23/I23*100</f>
        <v>79.938271604938265</v>
      </c>
      <c r="T23" s="23">
        <f>L23/(J23+K23)*100</f>
        <v>78.208232445520579</v>
      </c>
      <c r="U23" s="23">
        <f>(M23/$F23)*100000</f>
        <v>36.2132526019222</v>
      </c>
      <c r="V23" s="22">
        <f>(N23/O23)*100</f>
        <v>10.526315789473683</v>
      </c>
      <c r="W23" s="15">
        <v>1298057922.75</v>
      </c>
      <c r="X23" s="15">
        <v>10621</v>
      </c>
      <c r="Y23" s="14">
        <v>50739</v>
      </c>
      <c r="Z23" s="84">
        <f>W23/F23*1000</f>
        <v>9401379.8896944318</v>
      </c>
      <c r="AA23" s="84" t="e">
        <f>#REF!/$F23*1000</f>
        <v>#REF!</v>
      </c>
      <c r="AB23" s="84">
        <f>X23/$G23</f>
        <v>0.67005236262696355</v>
      </c>
      <c r="AC23" s="84">
        <f>Y23/$G23</f>
        <v>3.2009967825373793</v>
      </c>
      <c r="AD23" s="85">
        <v>38.067349926793561</v>
      </c>
      <c r="AE23" s="14">
        <v>93</v>
      </c>
      <c r="AF23" s="14">
        <v>18</v>
      </c>
      <c r="AG23" s="14">
        <v>5</v>
      </c>
    </row>
    <row r="24" spans="1:33" x14ac:dyDescent="0.2">
      <c r="A24" s="14">
        <v>32</v>
      </c>
      <c r="B24" s="14" t="s">
        <v>5</v>
      </c>
      <c r="C24" s="73" t="s">
        <v>160</v>
      </c>
      <c r="D24" s="86">
        <v>0.55421221046785374</v>
      </c>
      <c r="E24" s="15" t="s">
        <v>97</v>
      </c>
      <c r="F24" s="18">
        <v>223905</v>
      </c>
      <c r="G24" s="18">
        <v>8843</v>
      </c>
      <c r="H24" s="18">
        <v>3899</v>
      </c>
      <c r="I24" s="19">
        <v>512</v>
      </c>
      <c r="J24" s="19">
        <v>561</v>
      </c>
      <c r="K24" s="19">
        <v>436</v>
      </c>
      <c r="L24" s="18">
        <v>638</v>
      </c>
      <c r="M24" s="19">
        <v>60</v>
      </c>
      <c r="N24" s="18">
        <v>24</v>
      </c>
      <c r="O24" s="19">
        <v>373</v>
      </c>
      <c r="P24" s="23">
        <f>H24/F24*100000</f>
        <v>1741.3635247091399</v>
      </c>
      <c r="Q24" s="23">
        <f>(I24/F24)*100000</f>
        <v>228.66840847680939</v>
      </c>
      <c r="R24" s="23">
        <f>(J24/$F24)*100000</f>
        <v>250.55268975681648</v>
      </c>
      <c r="S24" s="22">
        <f>K24/I24*100</f>
        <v>85.15625</v>
      </c>
      <c r="T24" s="23">
        <f>L24/(J24+K24)*100</f>
        <v>63.991975927783351</v>
      </c>
      <c r="U24" s="23">
        <f>(M24/$F24)*100000</f>
        <v>26.797079118376093</v>
      </c>
      <c r="V24" s="22">
        <f>(N24/O24)*100</f>
        <v>6.4343163538873993</v>
      </c>
      <c r="W24" s="15">
        <v>952846311.42999995</v>
      </c>
      <c r="X24" s="15">
        <v>6312</v>
      </c>
      <c r="Y24" s="14">
        <v>18403</v>
      </c>
      <c r="Z24" s="84">
        <f>W24/F24*1000</f>
        <v>4255582.9991737567</v>
      </c>
      <c r="AA24" s="84" t="e">
        <f>#REF!/$F24*1000</f>
        <v>#REF!</v>
      </c>
      <c r="AB24" s="84">
        <f>X24/$G24</f>
        <v>0.71378491462173466</v>
      </c>
      <c r="AC24" s="84">
        <f>Y24/$G24</f>
        <v>2.0810810810810811</v>
      </c>
      <c r="AD24" s="85">
        <v>10.132325141776938</v>
      </c>
      <c r="AE24" s="14">
        <v>108</v>
      </c>
      <c r="AF24" s="14">
        <v>17</v>
      </c>
      <c r="AG24" s="14">
        <v>0</v>
      </c>
    </row>
    <row r="25" spans="1:33" x14ac:dyDescent="0.2">
      <c r="A25" s="14">
        <v>33</v>
      </c>
      <c r="B25" s="14" t="s">
        <v>6</v>
      </c>
      <c r="C25" s="73" t="s">
        <v>160</v>
      </c>
      <c r="D25" s="86">
        <v>0.54409517587192224</v>
      </c>
      <c r="E25" s="15" t="s">
        <v>97</v>
      </c>
      <c r="F25" s="18">
        <v>243628</v>
      </c>
      <c r="G25" s="18">
        <v>9344</v>
      </c>
      <c r="H25" s="18">
        <v>3985</v>
      </c>
      <c r="I25" s="19">
        <v>597</v>
      </c>
      <c r="J25" s="19">
        <v>547</v>
      </c>
      <c r="K25" s="19">
        <v>434</v>
      </c>
      <c r="L25" s="18">
        <v>841</v>
      </c>
      <c r="M25" s="19">
        <v>37</v>
      </c>
      <c r="N25" s="18">
        <v>15</v>
      </c>
      <c r="O25" s="19">
        <v>497</v>
      </c>
      <c r="P25" s="23">
        <f>H25/F25*100000</f>
        <v>1635.6904789268885</v>
      </c>
      <c r="Q25" s="23">
        <f>(I25/F25)*100000</f>
        <v>245.04572545027665</v>
      </c>
      <c r="R25" s="23">
        <f>(J25/$F25)*100000</f>
        <v>224.5226328665014</v>
      </c>
      <c r="S25" s="22">
        <f>K25/I25*100</f>
        <v>72.696817420435508</v>
      </c>
      <c r="T25" s="23">
        <f>L25/(J25+K25)*100</f>
        <v>85.728848114169224</v>
      </c>
      <c r="U25" s="23">
        <f>(M25/$F25)*100000</f>
        <v>15.187088511993695</v>
      </c>
      <c r="V25" s="22">
        <f>(N25/O25)*100</f>
        <v>3.0181086519114686</v>
      </c>
      <c r="W25" s="15">
        <v>1449324119.6199999</v>
      </c>
      <c r="X25" s="15">
        <v>8366</v>
      </c>
      <c r="Y25" s="14">
        <v>11255</v>
      </c>
      <c r="Z25" s="84">
        <f>W25/F25*1000</f>
        <v>5948922.6181719666</v>
      </c>
      <c r="AA25" s="84" t="e">
        <f>#REF!/$F25*1000</f>
        <v>#REF!</v>
      </c>
      <c r="AB25" s="84">
        <f>X25/$G25</f>
        <v>0.89533390410958902</v>
      </c>
      <c r="AC25" s="84">
        <f>Y25/$G25</f>
        <v>1.2045162671232876</v>
      </c>
      <c r="AD25" s="85">
        <v>15.425531914893616</v>
      </c>
      <c r="AE25" s="14">
        <v>96</v>
      </c>
      <c r="AF25" s="14">
        <v>24</v>
      </c>
      <c r="AG25" s="14">
        <v>12</v>
      </c>
    </row>
    <row r="26" spans="1:33" x14ac:dyDescent="0.2">
      <c r="A26" s="14">
        <v>78</v>
      </c>
      <c r="B26" s="14" t="s">
        <v>11</v>
      </c>
      <c r="C26" s="73" t="s">
        <v>161</v>
      </c>
      <c r="D26" s="86">
        <v>0.45649318035435471</v>
      </c>
      <c r="E26" s="15" t="s">
        <v>97</v>
      </c>
      <c r="F26" s="18">
        <v>781435</v>
      </c>
      <c r="G26" s="18">
        <v>9995</v>
      </c>
      <c r="H26" s="18">
        <v>8331</v>
      </c>
      <c r="I26" s="19">
        <v>1023</v>
      </c>
      <c r="J26" s="19">
        <v>1785</v>
      </c>
      <c r="K26" s="19">
        <v>603</v>
      </c>
      <c r="L26" s="18">
        <v>1742</v>
      </c>
      <c r="M26" s="19">
        <v>57</v>
      </c>
      <c r="N26" s="18">
        <v>28</v>
      </c>
      <c r="O26" s="19">
        <v>508</v>
      </c>
      <c r="P26" s="23">
        <f>H26/F26*100000</f>
        <v>1066.1155438392188</v>
      </c>
      <c r="Q26" s="23">
        <f>(I26/F26)*100000</f>
        <v>130.91299980164698</v>
      </c>
      <c r="R26" s="23">
        <f>(J26/$F26)*100000</f>
        <v>228.42590874480925</v>
      </c>
      <c r="S26" s="22">
        <f>K26/I26*100</f>
        <v>58.944281524926687</v>
      </c>
      <c r="T26" s="23">
        <f>L26/(J26+K26)*100</f>
        <v>72.948073701842546</v>
      </c>
      <c r="U26" s="23">
        <f>(M26/$F26)*100000</f>
        <v>7.2942727162207994</v>
      </c>
      <c r="V26" s="22">
        <f>(N26/O26)*100</f>
        <v>5.5118110236220472</v>
      </c>
      <c r="W26" s="15">
        <v>1500986517.0699999</v>
      </c>
      <c r="X26" s="15"/>
      <c r="Y26" s="14">
        <v>16827</v>
      </c>
      <c r="Z26" s="84">
        <f>W26/F26*1000</f>
        <v>1920807.8945401728</v>
      </c>
      <c r="AA26" s="84" t="e">
        <f>#REF!/$F26*1000</f>
        <v>#REF!</v>
      </c>
      <c r="AB26" s="84">
        <f>X26/$G26</f>
        <v>0</v>
      </c>
      <c r="AC26" s="84">
        <f>Y26/$G26</f>
        <v>1.6835417708854428</v>
      </c>
      <c r="AD26" s="85">
        <v>30.683918669131238</v>
      </c>
      <c r="AE26" s="14">
        <v>341</v>
      </c>
      <c r="AF26" s="14">
        <v>69</v>
      </c>
      <c r="AG26" s="14">
        <v>4</v>
      </c>
    </row>
    <row r="27" spans="1:33" x14ac:dyDescent="0.2">
      <c r="A27" s="14">
        <v>37</v>
      </c>
      <c r="B27" s="14" t="s">
        <v>16</v>
      </c>
      <c r="C27" s="73" t="s">
        <v>160</v>
      </c>
      <c r="D27" s="86">
        <v>0.40742968377168093</v>
      </c>
      <c r="E27" s="15" t="s">
        <v>97</v>
      </c>
      <c r="F27" s="18">
        <v>177833</v>
      </c>
      <c r="G27" s="18">
        <v>9462</v>
      </c>
      <c r="H27" s="18">
        <v>3336</v>
      </c>
      <c r="I27" s="19">
        <v>463</v>
      </c>
      <c r="J27" s="19">
        <v>597</v>
      </c>
      <c r="K27" s="19">
        <v>301</v>
      </c>
      <c r="L27" s="18">
        <v>474</v>
      </c>
      <c r="M27" s="19">
        <v>16</v>
      </c>
      <c r="N27" s="18">
        <v>29</v>
      </c>
      <c r="O27" s="19">
        <v>376</v>
      </c>
      <c r="P27" s="23">
        <f>H27/F27*100000</f>
        <v>1875.9172931908026</v>
      </c>
      <c r="Q27" s="23">
        <f>(I27/F27)*100000</f>
        <v>260.35662672282422</v>
      </c>
      <c r="R27" s="23">
        <f>(J27/$F27)*100000</f>
        <v>335.7082206339656</v>
      </c>
      <c r="S27" s="22">
        <f>K27/I27*100</f>
        <v>65.010799136069124</v>
      </c>
      <c r="T27" s="23">
        <f>L27/(J27+K27)*100</f>
        <v>52.783964365256118</v>
      </c>
      <c r="U27" s="26">
        <f>(M27/$F27)*100000</f>
        <v>8.9972052431213552</v>
      </c>
      <c r="V27" s="22">
        <f>(N27/O27)*100</f>
        <v>7.7127659574468082</v>
      </c>
      <c r="W27" s="15">
        <v>898330437.63999999</v>
      </c>
      <c r="X27" s="15"/>
      <c r="Y27" s="14" t="s">
        <v>14</v>
      </c>
      <c r="Z27" s="84">
        <f>W27/F27*1000</f>
        <v>5051539.5772438189</v>
      </c>
      <c r="AA27" s="84" t="e">
        <f>#REF!/$F27*1000</f>
        <v>#REF!</v>
      </c>
      <c r="AB27" s="84">
        <f>X27/$G27</f>
        <v>0</v>
      </c>
      <c r="AC27" s="14" t="s">
        <v>14</v>
      </c>
      <c r="AD27" s="85">
        <v>4.1312272174969626</v>
      </c>
      <c r="AE27" s="14">
        <v>87</v>
      </c>
      <c r="AF27" s="14">
        <v>20</v>
      </c>
      <c r="AG27" s="14">
        <v>12</v>
      </c>
    </row>
    <row r="28" spans="1:33" x14ac:dyDescent="0.2">
      <c r="A28" s="14">
        <v>7</v>
      </c>
      <c r="B28" s="14" t="s">
        <v>18</v>
      </c>
      <c r="C28" s="73" t="s">
        <v>163</v>
      </c>
      <c r="D28" s="86">
        <v>0.56603060061215893</v>
      </c>
      <c r="E28" s="15" t="s">
        <v>97</v>
      </c>
      <c r="F28" s="18">
        <v>204612</v>
      </c>
      <c r="G28" s="18">
        <v>8784</v>
      </c>
      <c r="H28" s="18">
        <v>1495</v>
      </c>
      <c r="I28" s="19">
        <v>174</v>
      </c>
      <c r="J28" s="19">
        <v>176</v>
      </c>
      <c r="K28" s="19">
        <v>134</v>
      </c>
      <c r="L28" s="18">
        <v>158</v>
      </c>
      <c r="M28" s="19">
        <v>8</v>
      </c>
      <c r="N28" s="18">
        <v>2</v>
      </c>
      <c r="O28" s="19">
        <v>102</v>
      </c>
      <c r="P28" s="23">
        <f>H28/F28*100000</f>
        <v>730.65118370379059</v>
      </c>
      <c r="Q28" s="23">
        <f>(I28/F28)*100000</f>
        <v>85.039000645123451</v>
      </c>
      <c r="R28" s="23">
        <f>(J28/$F28)*100000</f>
        <v>86.016460422653608</v>
      </c>
      <c r="S28" s="22">
        <f>K28/I28*100</f>
        <v>77.011494252873561</v>
      </c>
      <c r="T28" s="23">
        <f>L28/(J28+K28)*100</f>
        <v>50.967741935483865</v>
      </c>
      <c r="U28" s="23">
        <f>(M28/$F28)*100000</f>
        <v>3.9098391101206187</v>
      </c>
      <c r="V28" s="22">
        <f>(N28/O28)*100</f>
        <v>1.9607843137254901</v>
      </c>
      <c r="W28" s="15">
        <v>197628843.80000001</v>
      </c>
      <c r="X28" s="15">
        <v>8083</v>
      </c>
      <c r="Y28" s="14">
        <v>2000</v>
      </c>
      <c r="Z28" s="84">
        <f>W28/F28*1000</f>
        <v>965871.22847144853</v>
      </c>
      <c r="AA28" s="84" t="e">
        <f>#REF!/$F28*1000</f>
        <v>#REF!</v>
      </c>
      <c r="AB28" s="84">
        <f>X28/$G28</f>
        <v>0.92019581056466304</v>
      </c>
      <c r="AC28" s="84">
        <f>Y28/$G28</f>
        <v>0.22768670309653916</v>
      </c>
      <c r="AD28" s="85">
        <v>6.6829665851670743</v>
      </c>
      <c r="AE28" s="14">
        <v>78</v>
      </c>
      <c r="AF28" s="14">
        <v>0</v>
      </c>
      <c r="AG28" s="14">
        <v>6</v>
      </c>
    </row>
    <row r="29" spans="1:33" x14ac:dyDescent="0.2">
      <c r="A29" s="14">
        <v>39</v>
      </c>
      <c r="B29" s="14" t="s">
        <v>19</v>
      </c>
      <c r="C29" s="73" t="s">
        <v>161</v>
      </c>
      <c r="D29" s="86">
        <v>0.47014629692114707</v>
      </c>
      <c r="E29" s="15" t="s">
        <v>97</v>
      </c>
      <c r="F29" s="18">
        <v>179018</v>
      </c>
      <c r="G29" s="18">
        <v>9664</v>
      </c>
      <c r="H29" s="18">
        <v>3083</v>
      </c>
      <c r="I29" s="19">
        <v>394</v>
      </c>
      <c r="J29" s="19">
        <v>618</v>
      </c>
      <c r="K29" s="19">
        <v>308</v>
      </c>
      <c r="L29" s="18">
        <v>521</v>
      </c>
      <c r="M29" s="19">
        <v>58</v>
      </c>
      <c r="N29" s="18">
        <v>16</v>
      </c>
      <c r="O29" s="19">
        <v>290</v>
      </c>
      <c r="P29" s="23">
        <f>H29/F29*100000</f>
        <v>1722.1731892882278</v>
      </c>
      <c r="Q29" s="23">
        <f>(I29/F29)*100000</f>
        <v>220.08959992849881</v>
      </c>
      <c r="R29" s="23">
        <f>(J29/$F29)*100000</f>
        <v>345.21668212135091</v>
      </c>
      <c r="S29" s="22">
        <f>K29/I29*100</f>
        <v>78.172588832487307</v>
      </c>
      <c r="T29" s="23">
        <f>L29/(J29+K29)*100</f>
        <v>56.263498920086398</v>
      </c>
      <c r="U29" s="23">
        <f>(M29/$F29)*100000</f>
        <v>32.398976639220635</v>
      </c>
      <c r="V29" s="22">
        <f>(N29/O29)*100</f>
        <v>5.5172413793103452</v>
      </c>
      <c r="W29" s="15">
        <v>544391296.95000005</v>
      </c>
      <c r="X29" s="15">
        <v>7539</v>
      </c>
      <c r="Y29" s="14">
        <v>137979</v>
      </c>
      <c r="Z29" s="84">
        <f>W29/F29*1000</f>
        <v>3040986.364220358</v>
      </c>
      <c r="AA29" s="84" t="e">
        <f>#REF!/$F29*1000</f>
        <v>#REF!</v>
      </c>
      <c r="AB29" s="84">
        <f>X29/$G29</f>
        <v>0.78011175496688745</v>
      </c>
      <c r="AC29" s="84">
        <f>Y29/$G29</f>
        <v>14.277628311258278</v>
      </c>
      <c r="AD29" s="85">
        <v>27.375707992448078</v>
      </c>
      <c r="AE29" s="14">
        <v>84</v>
      </c>
      <c r="AF29" s="14">
        <v>26</v>
      </c>
      <c r="AG29" s="14">
        <v>20</v>
      </c>
    </row>
    <row r="30" spans="1:33" x14ac:dyDescent="0.2">
      <c r="A30" s="14">
        <v>9</v>
      </c>
      <c r="B30" s="14" t="s">
        <v>22</v>
      </c>
      <c r="C30" s="73" t="s">
        <v>163</v>
      </c>
      <c r="D30" s="86">
        <v>0.56794175190131946</v>
      </c>
      <c r="E30" s="15" t="s">
        <v>97</v>
      </c>
      <c r="F30" s="18">
        <v>107938</v>
      </c>
      <c r="G30" s="18">
        <v>8667</v>
      </c>
      <c r="H30" s="18">
        <v>1052</v>
      </c>
      <c r="I30" s="19">
        <v>160</v>
      </c>
      <c r="J30" s="19">
        <v>129</v>
      </c>
      <c r="K30" s="19">
        <v>141</v>
      </c>
      <c r="L30" s="18">
        <v>106</v>
      </c>
      <c r="M30" s="19">
        <v>3</v>
      </c>
      <c r="N30" s="18">
        <v>0</v>
      </c>
      <c r="O30" s="19">
        <v>89</v>
      </c>
      <c r="P30" s="23">
        <f>H30/F30*100000</f>
        <v>974.63358594748831</v>
      </c>
      <c r="Q30" s="23">
        <f>(I30/F30)*100000</f>
        <v>148.23324501102485</v>
      </c>
      <c r="R30" s="23">
        <f>(J30/$F30)*100000</f>
        <v>119.51305379013878</v>
      </c>
      <c r="S30" s="22">
        <f>K30/I30*100</f>
        <v>88.125</v>
      </c>
      <c r="T30" s="23">
        <f>L30/(J30+K30)*100</f>
        <v>39.25925925925926</v>
      </c>
      <c r="U30" s="23">
        <f>(M30/$F30)*100000</f>
        <v>2.7793733439567161</v>
      </c>
      <c r="V30" s="22">
        <f>(N30/O30)*100</f>
        <v>0</v>
      </c>
      <c r="W30" s="15">
        <v>439326768.18000001</v>
      </c>
      <c r="X30" s="15">
        <v>730</v>
      </c>
      <c r="Y30" s="14">
        <v>46700</v>
      </c>
      <c r="Z30" s="84">
        <f>W30/F30*1000</f>
        <v>4070177.0292204781</v>
      </c>
      <c r="AA30" s="84" t="e">
        <f>#REF!/$F30*1000</f>
        <v>#REF!</v>
      </c>
      <c r="AB30" s="84">
        <f>X30/$G30</f>
        <v>8.4227529710395752E-2</v>
      </c>
      <c r="AC30" s="84">
        <f>Y30/$G30</f>
        <v>5.3882542979116188</v>
      </c>
      <c r="AD30" s="85">
        <v>4.439746300211417</v>
      </c>
      <c r="AE30" s="14">
        <v>21</v>
      </c>
      <c r="AF30" s="14">
        <v>1</v>
      </c>
      <c r="AG30" s="14">
        <v>34</v>
      </c>
    </row>
    <row r="31" spans="1:33" x14ac:dyDescent="0.2">
      <c r="A31" s="14">
        <v>46</v>
      </c>
      <c r="B31" s="14" t="s">
        <v>29</v>
      </c>
      <c r="C31" s="73" t="s">
        <v>160</v>
      </c>
      <c r="D31" s="86">
        <v>0.48720085061259943</v>
      </c>
      <c r="E31" s="15" t="s">
        <v>97</v>
      </c>
      <c r="F31" s="18">
        <v>199793</v>
      </c>
      <c r="G31" s="18">
        <v>8312</v>
      </c>
      <c r="H31" s="18">
        <v>2899</v>
      </c>
      <c r="I31" s="19">
        <v>273</v>
      </c>
      <c r="J31" s="19">
        <v>495</v>
      </c>
      <c r="K31" s="19">
        <v>202</v>
      </c>
      <c r="L31" s="18">
        <v>361</v>
      </c>
      <c r="M31" s="19">
        <v>9</v>
      </c>
      <c r="N31" s="18">
        <v>23</v>
      </c>
      <c r="O31" s="19">
        <v>101</v>
      </c>
      <c r="P31" s="23">
        <f>H31/F31*100000</f>
        <v>1451.0017868493892</v>
      </c>
      <c r="Q31" s="23">
        <f>(I31/F31)*100000</f>
        <v>136.64142387370927</v>
      </c>
      <c r="R31" s="23">
        <f>(J31/$F31)*100000</f>
        <v>247.75642790287947</v>
      </c>
      <c r="S31" s="22">
        <f>K31/I31*100</f>
        <v>73.992673992674</v>
      </c>
      <c r="T31" s="23">
        <f>L31/(J31+K31)*100</f>
        <v>51.793400286944049</v>
      </c>
      <c r="U31" s="23">
        <f>(M31/$F31)*100000</f>
        <v>4.5046623255068994</v>
      </c>
      <c r="V31" s="22">
        <f>(N31/O31)*100</f>
        <v>22.772277227722775</v>
      </c>
      <c r="W31" s="15">
        <v>862218493.45000005</v>
      </c>
      <c r="X31" s="15">
        <v>6973</v>
      </c>
      <c r="Y31" s="14">
        <v>35978</v>
      </c>
      <c r="Z31" s="84">
        <f>W31/F31*1000</f>
        <v>4315559.0708883703</v>
      </c>
      <c r="AA31" s="84" t="e">
        <f>#REF!/$F31*1000</f>
        <v>#REF!</v>
      </c>
      <c r="AB31" s="84">
        <f>X31/$G31</f>
        <v>0.83890760346487003</v>
      </c>
      <c r="AC31" s="84">
        <f>Y31/$G31</f>
        <v>4.3284408084696828</v>
      </c>
      <c r="AD31" s="85">
        <v>12.767710049423394</v>
      </c>
      <c r="AE31" s="14">
        <v>107</v>
      </c>
      <c r="AF31" s="14">
        <v>1</v>
      </c>
      <c r="AG31" s="14">
        <v>1</v>
      </c>
    </row>
    <row r="32" spans="1:33" x14ac:dyDescent="0.2">
      <c r="A32" s="14">
        <v>47</v>
      </c>
      <c r="B32" s="14" t="s">
        <v>30</v>
      </c>
      <c r="C32" s="73" t="s">
        <v>161</v>
      </c>
      <c r="D32" s="86">
        <v>0.47914147976217075</v>
      </c>
      <c r="E32" s="15" t="s">
        <v>97</v>
      </c>
      <c r="F32" s="18">
        <v>283040</v>
      </c>
      <c r="G32" s="18">
        <v>8453</v>
      </c>
      <c r="H32" s="18">
        <v>5133</v>
      </c>
      <c r="I32" s="19">
        <v>588</v>
      </c>
      <c r="J32" s="19">
        <v>873</v>
      </c>
      <c r="K32" s="19">
        <v>465</v>
      </c>
      <c r="L32" s="18">
        <v>699</v>
      </c>
      <c r="M32" s="19">
        <v>30</v>
      </c>
      <c r="N32" s="18">
        <v>15</v>
      </c>
      <c r="O32" s="19">
        <v>612</v>
      </c>
      <c r="P32" s="23">
        <f>H32/F32*100000</f>
        <v>1813.5245901639344</v>
      </c>
      <c r="Q32" s="23">
        <f>(I32/F32)*100000</f>
        <v>207.74448841153196</v>
      </c>
      <c r="R32" s="23">
        <f>(J32/$F32)*100000</f>
        <v>308.43697003957038</v>
      </c>
      <c r="S32" s="22">
        <f>K32/I32*100</f>
        <v>79.081632653061234</v>
      </c>
      <c r="T32" s="23">
        <f>L32/(J32+K32)*100</f>
        <v>52.242152466367706</v>
      </c>
      <c r="U32" s="23">
        <f>(M32/$F32)*100000</f>
        <v>10.599208592425098</v>
      </c>
      <c r="V32" s="22">
        <f>(N32/O32)*100</f>
        <v>2.4509803921568629</v>
      </c>
      <c r="W32" s="15">
        <v>1996675960.49</v>
      </c>
      <c r="X32" s="15">
        <v>14498</v>
      </c>
      <c r="Y32" s="14">
        <v>15743</v>
      </c>
      <c r="Z32" s="84">
        <f>W32/F32*1000</f>
        <v>7054394.9989047488</v>
      </c>
      <c r="AA32" s="84" t="e">
        <f>#REF!/$F32*1000</f>
        <v>#REF!</v>
      </c>
      <c r="AB32" s="84">
        <f>X32/$G32</f>
        <v>1.7151307228203005</v>
      </c>
      <c r="AC32" s="84">
        <f>Y32/$G32</f>
        <v>1.8624157103986749</v>
      </c>
      <c r="AD32" s="85">
        <v>45.150115473441112</v>
      </c>
      <c r="AE32" s="14">
        <v>117</v>
      </c>
      <c r="AF32" s="14">
        <v>12</v>
      </c>
      <c r="AG32" s="14">
        <v>4</v>
      </c>
    </row>
    <row r="33" spans="1:33" x14ac:dyDescent="0.2">
      <c r="A33" s="14">
        <v>48</v>
      </c>
      <c r="B33" s="14" t="s">
        <v>31</v>
      </c>
      <c r="C33" s="73" t="s">
        <v>160</v>
      </c>
      <c r="D33" s="86">
        <v>0.52905561273704638</v>
      </c>
      <c r="E33" s="15" t="s">
        <v>97</v>
      </c>
      <c r="F33" s="18">
        <v>207496</v>
      </c>
      <c r="G33" s="18">
        <v>8261</v>
      </c>
      <c r="H33" s="18">
        <v>3145</v>
      </c>
      <c r="I33" s="19">
        <v>323</v>
      </c>
      <c r="J33" s="19">
        <v>486</v>
      </c>
      <c r="K33" s="19">
        <v>309</v>
      </c>
      <c r="L33" s="18">
        <v>227</v>
      </c>
      <c r="M33" s="19">
        <v>25</v>
      </c>
      <c r="N33" s="18">
        <v>17</v>
      </c>
      <c r="O33" s="19">
        <v>210</v>
      </c>
      <c r="P33" s="23">
        <f>H33/F33*100000</f>
        <v>1515.6918687589157</v>
      </c>
      <c r="Q33" s="23">
        <f>(I33/F33)*100000</f>
        <v>155.66565138605083</v>
      </c>
      <c r="R33" s="23">
        <f>(J33/$F33)*100000</f>
        <v>234.22138258086903</v>
      </c>
      <c r="S33" s="22">
        <f>K33/I33*100</f>
        <v>95.6656346749226</v>
      </c>
      <c r="T33" s="23">
        <f>L33/(J33+K33)*100</f>
        <v>28.553459119496853</v>
      </c>
      <c r="U33" s="23">
        <f>(M33/$F33)*100000</f>
        <v>12.048425029880095</v>
      </c>
      <c r="V33" s="22">
        <f>(N33/O33)*100</f>
        <v>8.0952380952380949</v>
      </c>
      <c r="W33" s="15">
        <v>1434690458.6099999</v>
      </c>
      <c r="X33" s="15">
        <v>6468</v>
      </c>
      <c r="Y33" s="14">
        <v>3180</v>
      </c>
      <c r="Z33" s="84">
        <f>W33/F33*1000</f>
        <v>6914304.1726587499</v>
      </c>
      <c r="AA33" s="84" t="e">
        <f>#REF!/$F33*1000</f>
        <v>#REF!</v>
      </c>
      <c r="AB33" s="84">
        <f>X33/$G33</f>
        <v>0.78295605858854855</v>
      </c>
      <c r="AC33" s="84">
        <f>Y33/$G33</f>
        <v>0.38494129040067787</v>
      </c>
      <c r="AD33" s="85">
        <v>11.147695202257761</v>
      </c>
      <c r="AE33" s="14">
        <v>101</v>
      </c>
      <c r="AF33" s="14">
        <v>4</v>
      </c>
      <c r="AG33" s="14">
        <v>1</v>
      </c>
    </row>
    <row r="34" spans="1:33" x14ac:dyDescent="0.2">
      <c r="A34" s="14">
        <v>51</v>
      </c>
      <c r="B34" s="14" t="s">
        <v>34</v>
      </c>
      <c r="C34" s="73" t="s">
        <v>161</v>
      </c>
      <c r="D34" s="86">
        <v>0.41913023471179411</v>
      </c>
      <c r="E34" s="15" t="s">
        <v>97</v>
      </c>
      <c r="F34" s="18">
        <v>149407</v>
      </c>
      <c r="G34" s="18">
        <v>13722</v>
      </c>
      <c r="H34" s="18">
        <v>2752</v>
      </c>
      <c r="I34" s="19">
        <v>274</v>
      </c>
      <c r="J34" s="19">
        <v>509</v>
      </c>
      <c r="K34" s="19">
        <v>197</v>
      </c>
      <c r="L34" s="18">
        <v>322</v>
      </c>
      <c r="M34" s="19">
        <v>28</v>
      </c>
      <c r="N34" s="18">
        <v>13</v>
      </c>
      <c r="O34" s="19">
        <v>236</v>
      </c>
      <c r="P34" s="23">
        <f>H34/F34*100000</f>
        <v>1841.9485030821847</v>
      </c>
      <c r="Q34" s="23">
        <f>(I34/F34)*100000</f>
        <v>183.39167508885126</v>
      </c>
      <c r="R34" s="23">
        <f>(J34/$F34)*100000</f>
        <v>340.68015554826746</v>
      </c>
      <c r="S34" s="22">
        <f>K34/I34*100</f>
        <v>71.897810218978094</v>
      </c>
      <c r="T34" s="23">
        <f>L34/(J34+K34)*100</f>
        <v>45.609065155807365</v>
      </c>
      <c r="U34" s="23">
        <f>(M34/$F34)*100000</f>
        <v>18.740755118568742</v>
      </c>
      <c r="V34" s="22">
        <f>(N34/O34)*100</f>
        <v>5.508474576271186</v>
      </c>
      <c r="W34" s="15">
        <v>1345260173.6300001</v>
      </c>
      <c r="X34" s="15">
        <v>12079</v>
      </c>
      <c r="Y34" s="14">
        <v>100000</v>
      </c>
      <c r="Z34" s="84">
        <f>W34/F34*1000</f>
        <v>9003996.9588439632</v>
      </c>
      <c r="AA34" s="84" t="e">
        <f>#REF!/$F34*1000</f>
        <v>#REF!</v>
      </c>
      <c r="AB34" s="84">
        <f>X34/$G34</f>
        <v>0.88026526745372391</v>
      </c>
      <c r="AC34" s="84">
        <f>Y34/$G34</f>
        <v>7.2875674099985428</v>
      </c>
      <c r="AD34" s="85">
        <v>29.82456140350877</v>
      </c>
      <c r="AE34" s="14">
        <v>76</v>
      </c>
      <c r="AF34" s="14">
        <v>10</v>
      </c>
      <c r="AG34" s="14">
        <v>10</v>
      </c>
    </row>
    <row r="35" spans="1:33" x14ac:dyDescent="0.2">
      <c r="A35" s="14">
        <v>52</v>
      </c>
      <c r="B35" s="14" t="s">
        <v>36</v>
      </c>
      <c r="C35" s="73" t="s">
        <v>164</v>
      </c>
      <c r="D35" s="86">
        <v>0.555666375906395</v>
      </c>
      <c r="E35" s="15" t="s">
        <v>97</v>
      </c>
      <c r="F35" s="18">
        <v>570933</v>
      </c>
      <c r="G35" s="18">
        <v>8822</v>
      </c>
      <c r="H35" s="18">
        <v>11264</v>
      </c>
      <c r="I35" s="19">
        <v>1378</v>
      </c>
      <c r="J35" s="19">
        <v>1391</v>
      </c>
      <c r="K35" s="19">
        <v>1101</v>
      </c>
      <c r="L35" s="18">
        <v>1887</v>
      </c>
      <c r="M35" s="19">
        <v>77</v>
      </c>
      <c r="N35" s="18">
        <v>64</v>
      </c>
      <c r="O35" s="19">
        <v>1228</v>
      </c>
      <c r="P35" s="23">
        <f>H35/F35*100000</f>
        <v>1972.9110070708821</v>
      </c>
      <c r="Q35" s="23">
        <f>(I35/F35)*100000</f>
        <v>241.35931886928941</v>
      </c>
      <c r="R35" s="23">
        <f>(J35/$F35)*100000</f>
        <v>243.63629357560345</v>
      </c>
      <c r="S35" s="22">
        <f>K35/I35*100</f>
        <v>79.898403483309139</v>
      </c>
      <c r="T35" s="23">
        <f>L35/(J35+K35)*100</f>
        <v>75.722311396468697</v>
      </c>
      <c r="U35" s="23">
        <f>(M35/$F35)*100000</f>
        <v>13.486696337398609</v>
      </c>
      <c r="V35" s="22">
        <f>(N35/O35)*100</f>
        <v>5.2117263843648214</v>
      </c>
      <c r="W35" s="15">
        <v>3032394609.6700001</v>
      </c>
      <c r="X35" s="15">
        <v>7574</v>
      </c>
      <c r="Y35" s="14" t="s">
        <v>14</v>
      </c>
      <c r="Z35" s="84">
        <f>W35/F35*1000</f>
        <v>5311296.7890628148</v>
      </c>
      <c r="AA35" s="84" t="e">
        <f>#REF!/$F35*1000</f>
        <v>#REF!</v>
      </c>
      <c r="AB35" s="84">
        <f>X35/$G35</f>
        <v>0.85853547948311038</v>
      </c>
      <c r="AC35" s="14" t="s">
        <v>14</v>
      </c>
      <c r="AD35" s="85">
        <v>7.070422535211268</v>
      </c>
      <c r="AE35" s="14">
        <v>184</v>
      </c>
      <c r="AF35" s="14">
        <v>65</v>
      </c>
      <c r="AG35" s="14">
        <v>58</v>
      </c>
    </row>
    <row r="36" spans="1:33" x14ac:dyDescent="0.2">
      <c r="A36" s="14">
        <v>53</v>
      </c>
      <c r="B36" s="14" t="s">
        <v>37</v>
      </c>
      <c r="C36" s="73" t="s">
        <v>161</v>
      </c>
      <c r="D36" s="86">
        <v>0.58256995869972583</v>
      </c>
      <c r="E36" s="15" t="s">
        <v>97</v>
      </c>
      <c r="F36" s="18">
        <v>112894</v>
      </c>
      <c r="G36" s="18">
        <v>9499</v>
      </c>
      <c r="H36" s="18">
        <v>3003</v>
      </c>
      <c r="I36" s="19">
        <v>243</v>
      </c>
      <c r="J36" s="19">
        <v>283</v>
      </c>
      <c r="K36" s="19">
        <v>208</v>
      </c>
      <c r="L36" s="18">
        <v>368</v>
      </c>
      <c r="M36" s="19">
        <v>27</v>
      </c>
      <c r="N36" s="18">
        <v>24</v>
      </c>
      <c r="O36" s="19">
        <v>155</v>
      </c>
      <c r="P36" s="23">
        <f>H36/F36*100000</f>
        <v>2660.017361418676</v>
      </c>
      <c r="Q36" s="23">
        <f>(I36/F36)*100000</f>
        <v>215.24616011479796</v>
      </c>
      <c r="R36" s="23">
        <f>(J36/$F36)*100000</f>
        <v>250.67762680036142</v>
      </c>
      <c r="S36" s="22">
        <f>K36/I36*100</f>
        <v>85.596707818930042</v>
      </c>
      <c r="T36" s="23">
        <f>L36/(J36+K36)*100</f>
        <v>74.949083503054993</v>
      </c>
      <c r="U36" s="23">
        <f>(M36/$F36)*100000</f>
        <v>23.916240012755328</v>
      </c>
      <c r="V36" s="22">
        <f>(N36/O36)*100</f>
        <v>15.483870967741936</v>
      </c>
      <c r="W36" s="15">
        <v>934153329.60000002</v>
      </c>
      <c r="X36" s="15">
        <v>6957</v>
      </c>
      <c r="Y36" s="14">
        <v>25146</v>
      </c>
      <c r="Z36" s="84">
        <f>W36/F36*1000</f>
        <v>8274605.6442326428</v>
      </c>
      <c r="AA36" s="84" t="e">
        <f>#REF!/$F36*1000</f>
        <v>#REF!</v>
      </c>
      <c r="AB36" s="84">
        <f>X36/$G36</f>
        <v>0.73239288346141695</v>
      </c>
      <c r="AC36" s="84">
        <f>Y36/$G36</f>
        <v>2.647226023791978</v>
      </c>
      <c r="AD36" s="85">
        <v>18.858954041204438</v>
      </c>
      <c r="AE36" s="14">
        <v>59</v>
      </c>
      <c r="AF36" s="14">
        <v>31</v>
      </c>
      <c r="AG36" s="14">
        <v>11</v>
      </c>
    </row>
    <row r="37" spans="1:33" x14ac:dyDescent="0.2">
      <c r="A37" s="14">
        <v>54</v>
      </c>
      <c r="B37" s="14" t="s">
        <v>38</v>
      </c>
      <c r="C37" s="73" t="s">
        <v>166</v>
      </c>
      <c r="D37" s="86">
        <v>0.53997722799232928</v>
      </c>
      <c r="E37" s="15" t="s">
        <v>97</v>
      </c>
      <c r="F37" s="18">
        <v>518325</v>
      </c>
      <c r="G37" s="18">
        <v>10425</v>
      </c>
      <c r="H37" s="18">
        <v>10669</v>
      </c>
      <c r="I37" s="19">
        <v>1081</v>
      </c>
      <c r="J37" s="19">
        <v>1174</v>
      </c>
      <c r="K37" s="19">
        <v>887</v>
      </c>
      <c r="L37" s="18">
        <v>1219</v>
      </c>
      <c r="M37" s="19">
        <v>107</v>
      </c>
      <c r="N37" s="18">
        <v>57</v>
      </c>
      <c r="O37" s="19">
        <v>775</v>
      </c>
      <c r="P37" s="23">
        <f>H37/F37*100000</f>
        <v>2058.3610668981814</v>
      </c>
      <c r="Q37" s="23">
        <f>(I37/F37)*100000</f>
        <v>208.55640765928712</v>
      </c>
      <c r="R37" s="23">
        <f>(J37/$F37)*100000</f>
        <v>226.49881830897601</v>
      </c>
      <c r="S37" s="22">
        <f>K37/I37*100</f>
        <v>82.053654024051809</v>
      </c>
      <c r="T37" s="23">
        <f>L37/(J37+K37)*100</f>
        <v>59.1460456089277</v>
      </c>
      <c r="U37" s="23">
        <f>(M37/$F37)*100000</f>
        <v>20.64341870448078</v>
      </c>
      <c r="V37" s="22">
        <f>(N37/O37)*100</f>
        <v>7.354838709677419</v>
      </c>
      <c r="W37" s="15">
        <v>1786002632.3099999</v>
      </c>
      <c r="X37" s="15"/>
      <c r="Y37" s="14">
        <v>3780</v>
      </c>
      <c r="Z37" s="84">
        <f>W37/F37*1000</f>
        <v>3445719.6398205757</v>
      </c>
      <c r="AA37" s="84" t="e">
        <f>#REF!/$F37*1000</f>
        <v>#REF!</v>
      </c>
      <c r="AB37" s="84">
        <f>X37/$G37</f>
        <v>0</v>
      </c>
      <c r="AC37" s="84">
        <f>Y37/$G37</f>
        <v>0.36258992805755397</v>
      </c>
      <c r="AD37" s="85">
        <v>6.3536556879233821</v>
      </c>
      <c r="AE37" s="14">
        <v>225</v>
      </c>
      <c r="AF37" s="14">
        <v>60</v>
      </c>
      <c r="AG37" s="14">
        <v>7</v>
      </c>
    </row>
    <row r="38" spans="1:33" x14ac:dyDescent="0.2">
      <c r="A38" s="14">
        <v>55</v>
      </c>
      <c r="B38" s="14" t="s">
        <v>39</v>
      </c>
      <c r="C38" s="73" t="s">
        <v>166</v>
      </c>
      <c r="D38" s="86">
        <v>0.59207193827240534</v>
      </c>
      <c r="E38" s="15" t="s">
        <v>97</v>
      </c>
      <c r="F38" s="18">
        <v>395820</v>
      </c>
      <c r="G38" s="18">
        <v>8544</v>
      </c>
      <c r="H38" s="18">
        <v>8046</v>
      </c>
      <c r="I38" s="19">
        <v>948</v>
      </c>
      <c r="J38" s="19">
        <v>793</v>
      </c>
      <c r="K38" s="19">
        <v>888</v>
      </c>
      <c r="L38" s="18">
        <v>860</v>
      </c>
      <c r="M38" s="19">
        <v>47</v>
      </c>
      <c r="N38" s="18">
        <v>50</v>
      </c>
      <c r="O38" s="19">
        <v>567</v>
      </c>
      <c r="P38" s="23">
        <f>H38/F38*100000</f>
        <v>2032.7421555252388</v>
      </c>
      <c r="Q38" s="23">
        <f>(I38/F38)*100000</f>
        <v>239.50280430498711</v>
      </c>
      <c r="R38" s="23">
        <f>(J38/$F38)*100000</f>
        <v>200.34359052094388</v>
      </c>
      <c r="S38" s="22">
        <f>K38/I38*100</f>
        <v>93.670886075949369</v>
      </c>
      <c r="T38" s="23">
        <f>L38/(J38+K38)*100</f>
        <v>51.160023795359912</v>
      </c>
      <c r="U38" s="23">
        <f>(M38/$F38)*100000</f>
        <v>11.874084179677631</v>
      </c>
      <c r="V38" s="22">
        <f>(N38/O38)*100</f>
        <v>8.8183421516754841</v>
      </c>
      <c r="W38" s="15">
        <v>1916206049.48</v>
      </c>
      <c r="X38" s="15"/>
      <c r="Y38" s="14" t="s">
        <v>14</v>
      </c>
      <c r="Z38" s="84">
        <f>W38/F38*1000</f>
        <v>4841104.6674751155</v>
      </c>
      <c r="AA38" s="84" t="e">
        <f>#REF!/$F38*1000</f>
        <v>#REF!</v>
      </c>
      <c r="AB38" s="84">
        <f>X38/$G38</f>
        <v>0</v>
      </c>
      <c r="AC38" s="14" t="s">
        <v>14</v>
      </c>
      <c r="AD38" s="85">
        <v>6.3430552722822764</v>
      </c>
      <c r="AE38" s="14">
        <v>171</v>
      </c>
      <c r="AF38" s="14">
        <v>1</v>
      </c>
      <c r="AG38" s="14">
        <v>0</v>
      </c>
    </row>
    <row r="39" spans="1:33" x14ac:dyDescent="0.2">
      <c r="A39" s="14">
        <v>56</v>
      </c>
      <c r="B39" s="14" t="s">
        <v>40</v>
      </c>
      <c r="C39" s="73" t="s">
        <v>164</v>
      </c>
      <c r="D39" s="86">
        <v>0.45478336851752504</v>
      </c>
      <c r="E39" s="15" t="s">
        <v>97</v>
      </c>
      <c r="F39" s="18">
        <v>422543</v>
      </c>
      <c r="G39" s="18">
        <v>8348</v>
      </c>
      <c r="H39" s="18">
        <v>8527</v>
      </c>
      <c r="I39" s="19">
        <v>1185</v>
      </c>
      <c r="J39" s="19">
        <v>1250</v>
      </c>
      <c r="K39" s="19">
        <v>951</v>
      </c>
      <c r="L39" s="18">
        <v>787</v>
      </c>
      <c r="M39" s="19">
        <v>62</v>
      </c>
      <c r="N39" s="18">
        <v>68</v>
      </c>
      <c r="O39" s="19">
        <v>485</v>
      </c>
      <c r="P39" s="23">
        <f>H39/F39*100000</f>
        <v>2018.0194678411426</v>
      </c>
      <c r="Q39" s="23">
        <f>(I39/F39)*100000</f>
        <v>280.44483046695842</v>
      </c>
      <c r="R39" s="23">
        <f>(J39/$F39)*100000</f>
        <v>295.82788023940759</v>
      </c>
      <c r="S39" s="22">
        <f>K39/I39*100</f>
        <v>80.25316455696202</v>
      </c>
      <c r="T39" s="23">
        <f>L39/(J39+K39)*100</f>
        <v>35.756474329850072</v>
      </c>
      <c r="U39" s="23">
        <f>(M39/$F39)*100000</f>
        <v>14.673062859874616</v>
      </c>
      <c r="V39" s="22">
        <f>(N39/O39)*100</f>
        <v>14.020618556701031</v>
      </c>
      <c r="W39" s="15">
        <v>3395261180.5799999</v>
      </c>
      <c r="X39" s="15">
        <v>5843</v>
      </c>
      <c r="Y39" s="14" t="s">
        <v>14</v>
      </c>
      <c r="Z39" s="84">
        <f>W39/F39*1000</f>
        <v>8035303.343281039</v>
      </c>
      <c r="AA39" s="84" t="e">
        <f>#REF!/$F39*1000</f>
        <v>#REF!</v>
      </c>
      <c r="AB39" s="84">
        <f>X39/$G39</f>
        <v>0.69992812649736469</v>
      </c>
      <c r="AC39" s="14" t="s">
        <v>14</v>
      </c>
      <c r="AD39" s="85">
        <v>11.86189889025894</v>
      </c>
      <c r="AE39" s="14">
        <v>90</v>
      </c>
      <c r="AF39" s="14">
        <v>27</v>
      </c>
      <c r="AG39" s="14">
        <v>16</v>
      </c>
    </row>
    <row r="40" spans="1:33" x14ac:dyDescent="0.2">
      <c r="A40" s="14">
        <v>58</v>
      </c>
      <c r="B40" s="14" t="s">
        <v>42</v>
      </c>
      <c r="C40" s="73" t="s">
        <v>164</v>
      </c>
      <c r="D40" s="86">
        <v>0.53519794805133669</v>
      </c>
      <c r="E40" s="15" t="s">
        <v>97</v>
      </c>
      <c r="F40" s="18">
        <v>229345</v>
      </c>
      <c r="G40" s="18">
        <v>8096</v>
      </c>
      <c r="H40" s="18">
        <v>2947</v>
      </c>
      <c r="I40" s="19">
        <v>320</v>
      </c>
      <c r="J40" s="19">
        <v>182</v>
      </c>
      <c r="K40" s="19">
        <v>246</v>
      </c>
      <c r="L40" s="18">
        <v>157</v>
      </c>
      <c r="M40" s="19">
        <v>39</v>
      </c>
      <c r="N40" s="18">
        <v>13</v>
      </c>
      <c r="O40" s="19">
        <v>187</v>
      </c>
      <c r="P40" s="23">
        <f>H40/F40*100000</f>
        <v>1284.9637009745145</v>
      </c>
      <c r="Q40" s="23">
        <f>(I40/F40)*100000</f>
        <v>139.52778565043928</v>
      </c>
      <c r="R40" s="23">
        <f>(J40/$F40)*100000</f>
        <v>79.356428088687352</v>
      </c>
      <c r="S40" s="22">
        <f>K40/I40*100</f>
        <v>76.875</v>
      </c>
      <c r="T40" s="23">
        <f>L40/(J40+K40)*100</f>
        <v>36.68224299065421</v>
      </c>
      <c r="U40" s="23">
        <f>(M40/$F40)*100000</f>
        <v>17.004948876147289</v>
      </c>
      <c r="V40" s="22">
        <f>(N40/O40)*100</f>
        <v>6.9518716577540109</v>
      </c>
      <c r="W40" s="15">
        <v>2173965411.8699999</v>
      </c>
      <c r="X40" s="15">
        <v>8600</v>
      </c>
      <c r="Y40" s="14">
        <v>43200</v>
      </c>
      <c r="Z40" s="84">
        <f>W40/F40*1000</f>
        <v>9479018.1249645725</v>
      </c>
      <c r="AA40" s="84" t="e">
        <f>#REF!/$F40*1000</f>
        <v>#REF!</v>
      </c>
      <c r="AB40" s="84">
        <f>X40/$G40</f>
        <v>1.0622529644268774</v>
      </c>
      <c r="AC40" s="84">
        <f>Y40/$G40</f>
        <v>5.3359683794466406</v>
      </c>
      <c r="AD40" s="85">
        <v>22.522522522522522</v>
      </c>
      <c r="AE40" s="14">
        <v>33</v>
      </c>
      <c r="AF40" s="14">
        <v>3</v>
      </c>
      <c r="AG40" s="14">
        <v>218</v>
      </c>
    </row>
    <row r="41" spans="1:33" x14ac:dyDescent="0.2">
      <c r="A41" s="14">
        <v>59</v>
      </c>
      <c r="B41" s="14" t="s">
        <v>43</v>
      </c>
      <c r="C41" s="73" t="s">
        <v>164</v>
      </c>
      <c r="D41" s="86">
        <v>0.59659707824102381</v>
      </c>
      <c r="E41" s="15" t="s">
        <v>97</v>
      </c>
      <c r="F41" s="18">
        <v>557237</v>
      </c>
      <c r="G41" s="18">
        <v>9510</v>
      </c>
      <c r="H41" s="18">
        <v>13940</v>
      </c>
      <c r="I41" s="19">
        <v>1532</v>
      </c>
      <c r="J41" s="19">
        <v>890</v>
      </c>
      <c r="K41" s="19">
        <v>1228</v>
      </c>
      <c r="L41" s="18">
        <v>1671</v>
      </c>
      <c r="M41" s="19">
        <v>176</v>
      </c>
      <c r="N41" s="18">
        <v>101</v>
      </c>
      <c r="O41" s="19">
        <v>1277</v>
      </c>
      <c r="P41" s="23">
        <f>H41/F41*100000</f>
        <v>2501.628570967111</v>
      </c>
      <c r="Q41" s="23">
        <f>(I41/F41)*100000</f>
        <v>274.92790320815021</v>
      </c>
      <c r="R41" s="23">
        <f>(J41/$F41)*100000</f>
        <v>159.7166017331943</v>
      </c>
      <c r="S41" s="22">
        <f>K41/I41*100</f>
        <v>80.156657963446477</v>
      </c>
      <c r="T41" s="23">
        <f>L41/(J41+K41)*100</f>
        <v>78.895184135977331</v>
      </c>
      <c r="U41" s="23">
        <f>(M41/$F41)*100000</f>
        <v>31.584406634878874</v>
      </c>
      <c r="V41" s="22">
        <f>(N41/O41)*100</f>
        <v>7.9091620986687552</v>
      </c>
      <c r="W41" s="15">
        <v>4763787278.3699999</v>
      </c>
      <c r="X41" s="15">
        <v>8561</v>
      </c>
      <c r="Y41" s="14">
        <v>19953</v>
      </c>
      <c r="Z41" s="84">
        <f>W41/F41*1000</f>
        <v>8548942.8705739211</v>
      </c>
      <c r="AA41" s="84" t="e">
        <f>#REF!/$F41*1000</f>
        <v>#REF!</v>
      </c>
      <c r="AB41" s="84">
        <f>X41/$G41</f>
        <v>0.90021030494216614</v>
      </c>
      <c r="AC41" s="84">
        <f>Y41/$G41</f>
        <v>2.0981072555205049</v>
      </c>
      <c r="AD41" s="85">
        <v>13.747356277638916</v>
      </c>
      <c r="AE41" s="14">
        <v>309</v>
      </c>
      <c r="AF41" s="14">
        <v>40</v>
      </c>
      <c r="AG41" s="14">
        <v>0</v>
      </c>
    </row>
    <row r="42" spans="1:33" x14ac:dyDescent="0.2">
      <c r="A42" s="14">
        <v>1</v>
      </c>
      <c r="B42" s="14" t="s">
        <v>54</v>
      </c>
      <c r="C42" s="73" t="s">
        <v>162</v>
      </c>
      <c r="D42" s="86">
        <v>0.5538519768103829</v>
      </c>
      <c r="E42" s="15" t="s">
        <v>97</v>
      </c>
      <c r="F42" s="18">
        <v>92737</v>
      </c>
      <c r="G42" s="18">
        <v>8375</v>
      </c>
      <c r="H42" s="18">
        <v>1278</v>
      </c>
      <c r="I42" s="19">
        <v>196</v>
      </c>
      <c r="J42" s="19">
        <v>63</v>
      </c>
      <c r="K42" s="19">
        <v>144</v>
      </c>
      <c r="L42" s="18">
        <v>96</v>
      </c>
      <c r="M42" s="19">
        <v>2</v>
      </c>
      <c r="N42" s="18">
        <v>6</v>
      </c>
      <c r="O42" s="19">
        <v>123</v>
      </c>
      <c r="P42" s="23">
        <f>H42/F42*100000</f>
        <v>1378.0907296979631</v>
      </c>
      <c r="Q42" s="23">
        <f>(I42/F42)*100000</f>
        <v>211.35037795054834</v>
      </c>
      <c r="R42" s="23">
        <f>(J42/$F42)*100000</f>
        <v>67.93405005553339</v>
      </c>
      <c r="S42" s="22">
        <f>K42/I42*100</f>
        <v>73.469387755102048</v>
      </c>
      <c r="T42" s="23">
        <f>L42/(J42+K42)*100</f>
        <v>46.376811594202898</v>
      </c>
      <c r="U42" s="23">
        <f>(M42/$F42)*100000</f>
        <v>2.1566365096994726</v>
      </c>
      <c r="V42" s="22">
        <f>(N42/O42)*100</f>
        <v>4.8780487804878048</v>
      </c>
      <c r="W42" s="15">
        <v>861617576.75</v>
      </c>
      <c r="X42" s="15"/>
      <c r="Y42" s="14" t="s">
        <v>14</v>
      </c>
      <c r="Z42" s="84">
        <f>W42/F42*1000</f>
        <v>9290979.6170891877</v>
      </c>
      <c r="AA42" s="84" t="e">
        <f>#REF!/$F42*1000</f>
        <v>#REF!</v>
      </c>
      <c r="AB42" s="84">
        <f>X42/$G42</f>
        <v>0</v>
      </c>
      <c r="AC42" s="14" t="s">
        <v>14</v>
      </c>
      <c r="AD42" s="85">
        <v>22.364672364672362</v>
      </c>
      <c r="AE42" s="14">
        <v>15</v>
      </c>
      <c r="AF42" s="14">
        <v>0</v>
      </c>
      <c r="AG42" s="14">
        <v>150</v>
      </c>
    </row>
    <row r="43" spans="1:33" x14ac:dyDescent="0.2">
      <c r="A43" s="14">
        <v>2</v>
      </c>
      <c r="B43" s="14" t="s">
        <v>77</v>
      </c>
      <c r="C43" s="73" t="s">
        <v>166</v>
      </c>
      <c r="D43" s="86">
        <v>0.4012612408363721</v>
      </c>
      <c r="E43" s="15" t="s">
        <v>97</v>
      </c>
      <c r="F43" s="18">
        <v>64080</v>
      </c>
      <c r="G43" s="18">
        <v>9435</v>
      </c>
      <c r="H43" s="18">
        <v>1654</v>
      </c>
      <c r="I43" s="19">
        <v>311</v>
      </c>
      <c r="J43" s="19">
        <v>228</v>
      </c>
      <c r="K43" s="19">
        <v>239</v>
      </c>
      <c r="L43" s="18">
        <v>150</v>
      </c>
      <c r="M43" s="19">
        <v>25</v>
      </c>
      <c r="N43" s="18">
        <v>5</v>
      </c>
      <c r="O43" s="19">
        <v>68</v>
      </c>
      <c r="P43" s="23">
        <f>H43/F43*100000</f>
        <v>2581.1485642946318</v>
      </c>
      <c r="Q43" s="23">
        <f>(I43/F43)*100000</f>
        <v>485.33083645443196</v>
      </c>
      <c r="R43" s="23">
        <f>(J43/$F43)*100000</f>
        <v>355.80524344569289</v>
      </c>
      <c r="S43" s="22">
        <f>K43/I43*100</f>
        <v>76.848874598070736</v>
      </c>
      <c r="T43" s="23">
        <f>L43/(J43+K43)*100</f>
        <v>32.119914346895072</v>
      </c>
      <c r="U43" s="23">
        <f>(M43/$F43)*100000</f>
        <v>39.013732833957548</v>
      </c>
      <c r="V43" s="22">
        <f>(N43/O43)*100</f>
        <v>7.3529411764705888</v>
      </c>
      <c r="W43" s="15">
        <v>773223976.42999995</v>
      </c>
      <c r="X43" s="15">
        <v>4874</v>
      </c>
      <c r="Y43" s="14">
        <v>20296</v>
      </c>
      <c r="Z43" s="84">
        <f>W43/F43*1000</f>
        <v>12066541.454900123</v>
      </c>
      <c r="AA43" s="84" t="e">
        <f>#REF!/$F43*1000</f>
        <v>#REF!</v>
      </c>
      <c r="AB43" s="84">
        <f>X43/$G43</f>
        <v>0.51658717541070487</v>
      </c>
      <c r="AC43" s="84">
        <f>Y43/$G43</f>
        <v>2.1511393746687864</v>
      </c>
      <c r="AD43" s="85">
        <v>7.1844660194174752</v>
      </c>
      <c r="AE43" s="14">
        <v>31</v>
      </c>
      <c r="AF43" s="14">
        <v>0</v>
      </c>
      <c r="AG43" s="14">
        <v>7</v>
      </c>
    </row>
    <row r="44" spans="1:33" x14ac:dyDescent="0.2">
      <c r="A44" s="14">
        <v>3</v>
      </c>
      <c r="B44" s="14" t="s">
        <v>63</v>
      </c>
      <c r="C44" s="73" t="s">
        <v>164</v>
      </c>
      <c r="D44" s="86">
        <v>0.58345475120574786</v>
      </c>
      <c r="E44" s="15" t="s">
        <v>97</v>
      </c>
      <c r="F44" s="18">
        <v>879824</v>
      </c>
      <c r="G44" s="18">
        <v>8623</v>
      </c>
      <c r="H44" s="18">
        <v>14163</v>
      </c>
      <c r="I44" s="19">
        <v>1473</v>
      </c>
      <c r="J44" s="19">
        <v>1661</v>
      </c>
      <c r="K44" s="19">
        <v>1176</v>
      </c>
      <c r="L44" s="18">
        <v>2205</v>
      </c>
      <c r="M44" s="19">
        <v>163</v>
      </c>
      <c r="N44" s="18">
        <v>92</v>
      </c>
      <c r="O44" s="19">
        <v>852</v>
      </c>
      <c r="P44" s="23">
        <f>H44/F44*100000</f>
        <v>1609.7537689356054</v>
      </c>
      <c r="Q44" s="23">
        <f>(I44/F44)*100000</f>
        <v>167.41984760588483</v>
      </c>
      <c r="R44" s="23">
        <f>(J44/$F44)*100000</f>
        <v>188.78775755151031</v>
      </c>
      <c r="S44" s="22">
        <f>K44/I44*100</f>
        <v>79.837067209775967</v>
      </c>
      <c r="T44" s="23">
        <f>L44/(J44+K44)*100</f>
        <v>77.722946774762065</v>
      </c>
      <c r="U44" s="23">
        <f>(M44/$F44)*100000</f>
        <v>18.526432559239122</v>
      </c>
      <c r="V44" s="22">
        <f>(N44/O44)*100</f>
        <v>10.7981220657277</v>
      </c>
      <c r="W44" s="15">
        <v>3006604917.8000002</v>
      </c>
      <c r="X44" s="15"/>
      <c r="Y44" s="14" t="s">
        <v>14</v>
      </c>
      <c r="Z44" s="84">
        <f>W44/F44*1000</f>
        <v>3417279.9534906987</v>
      </c>
      <c r="AA44" s="84" t="e">
        <f>#REF!/$F44*1000</f>
        <v>#REF!</v>
      </c>
      <c r="AB44" s="84">
        <f>X44/$G44</f>
        <v>0</v>
      </c>
      <c r="AC44" s="14" t="s">
        <v>14</v>
      </c>
      <c r="AD44" s="85">
        <v>16.56401231852178</v>
      </c>
      <c r="AE44" s="14">
        <v>326</v>
      </c>
      <c r="AF44" s="14">
        <v>41</v>
      </c>
      <c r="AG44" s="14">
        <v>458</v>
      </c>
    </row>
    <row r="45" spans="1:33" x14ac:dyDescent="0.2">
      <c r="A45" s="14">
        <v>4</v>
      </c>
      <c r="B45" s="14" t="s">
        <v>78</v>
      </c>
      <c r="C45" s="73" t="s">
        <v>166</v>
      </c>
      <c r="D45" s="86">
        <v>0.47288752073196677</v>
      </c>
      <c r="E45" s="15" t="s">
        <v>97</v>
      </c>
      <c r="F45" s="18">
        <v>249002</v>
      </c>
      <c r="G45" s="18">
        <v>9506</v>
      </c>
      <c r="H45" s="18">
        <v>5731</v>
      </c>
      <c r="I45" s="19">
        <v>869</v>
      </c>
      <c r="J45" s="19">
        <v>490</v>
      </c>
      <c r="K45" s="19">
        <v>608</v>
      </c>
      <c r="L45" s="18">
        <v>565</v>
      </c>
      <c r="M45" s="19">
        <v>95</v>
      </c>
      <c r="N45" s="18">
        <v>30</v>
      </c>
      <c r="O45" s="19">
        <v>554</v>
      </c>
      <c r="P45" s="23">
        <f>H45/F45*100000</f>
        <v>2301.5879390526984</v>
      </c>
      <c r="Q45" s="23">
        <f>(I45/F45)*100000</f>
        <v>348.99318077766446</v>
      </c>
      <c r="R45" s="23">
        <f>(J45/$F45)*100000</f>
        <v>196.78556798740573</v>
      </c>
      <c r="S45" s="22">
        <f>K45/I45*100</f>
        <v>69.965477560414271</v>
      </c>
      <c r="T45" s="23">
        <f>L45/(J45+K45)*100</f>
        <v>51.45719489981785</v>
      </c>
      <c r="U45" s="23">
        <f>(M45/$F45)*100000</f>
        <v>38.152303997558249</v>
      </c>
      <c r="V45" s="22">
        <f>(N45/O45)*100</f>
        <v>5.4151624548736459</v>
      </c>
      <c r="W45" s="15">
        <v>762402844.13</v>
      </c>
      <c r="X45" s="15">
        <v>5040</v>
      </c>
      <c r="Y45" s="14" t="s">
        <v>14</v>
      </c>
      <c r="Z45" s="84">
        <f>W45/F45*1000</f>
        <v>3061834.2187211346</v>
      </c>
      <c r="AA45" s="84" t="e">
        <f>#REF!/$F45*1000</f>
        <v>#REF!</v>
      </c>
      <c r="AB45" s="84">
        <f>X45/$G45</f>
        <v>0.53019145802650958</v>
      </c>
      <c r="AC45" s="14" t="s">
        <v>14</v>
      </c>
      <c r="AD45" s="85">
        <v>6.4911832353692818</v>
      </c>
      <c r="AE45" s="14">
        <v>72</v>
      </c>
      <c r="AF45" s="14">
        <v>27</v>
      </c>
      <c r="AG45" s="14">
        <v>22</v>
      </c>
    </row>
    <row r="46" spans="1:33" x14ac:dyDescent="0.2">
      <c r="A46" s="14">
        <v>10</v>
      </c>
      <c r="B46" s="14" t="s">
        <v>51</v>
      </c>
      <c r="C46" s="73" t="s">
        <v>161</v>
      </c>
      <c r="D46" s="86">
        <v>0.45294997356536321</v>
      </c>
      <c r="E46" s="15" t="s">
        <v>97</v>
      </c>
      <c r="F46" s="18">
        <v>121862</v>
      </c>
      <c r="G46" s="18">
        <v>11671</v>
      </c>
      <c r="H46" s="18">
        <v>2496</v>
      </c>
      <c r="I46" s="19">
        <v>361</v>
      </c>
      <c r="J46" s="19">
        <v>425</v>
      </c>
      <c r="K46" s="19">
        <v>269</v>
      </c>
      <c r="L46" s="18">
        <v>388</v>
      </c>
      <c r="M46" s="19">
        <v>34</v>
      </c>
      <c r="N46" s="18">
        <v>34</v>
      </c>
      <c r="O46" s="19">
        <v>404</v>
      </c>
      <c r="P46" s="23">
        <f>H46/F46*100000</f>
        <v>2048.218476637508</v>
      </c>
      <c r="Q46" s="23">
        <f>(I46/F46)*100000</f>
        <v>296.23672678931905</v>
      </c>
      <c r="R46" s="23">
        <f>(J46/$F46)*100000</f>
        <v>348.75514926720388</v>
      </c>
      <c r="S46" s="22">
        <f>K46/I46*100</f>
        <v>74.51523545706371</v>
      </c>
      <c r="T46" s="23">
        <f>L46/(J46+K46)*100</f>
        <v>55.907780979827095</v>
      </c>
      <c r="U46" s="23">
        <f>(M46/$F46)*100000</f>
        <v>27.900411941376312</v>
      </c>
      <c r="V46" s="22">
        <f>(N46/O46)*100</f>
        <v>8.4158415841584162</v>
      </c>
      <c r="W46" s="15">
        <v>642463871.77999997</v>
      </c>
      <c r="X46" s="15">
        <v>9982</v>
      </c>
      <c r="Y46" s="14">
        <v>61711</v>
      </c>
      <c r="Z46" s="84">
        <f>W46/F46*1000</f>
        <v>5272060.7882686974</v>
      </c>
      <c r="AA46" s="84" t="e">
        <f>#REF!/$F46*1000</f>
        <v>#REF!</v>
      </c>
      <c r="AB46" s="84">
        <f>X46/$G46</f>
        <v>0.8552823237083369</v>
      </c>
      <c r="AC46" s="84">
        <f>Y46/$G46</f>
        <v>5.2875503384457199</v>
      </c>
      <c r="AD46" s="85">
        <v>8.536585365853659</v>
      </c>
      <c r="AE46" s="14">
        <v>36</v>
      </c>
      <c r="AF46" s="14">
        <v>10</v>
      </c>
      <c r="AG46" s="14">
        <v>14</v>
      </c>
    </row>
    <row r="47" spans="1:33" x14ac:dyDescent="0.2">
      <c r="A47" s="14">
        <v>84</v>
      </c>
      <c r="B47" s="14" t="s">
        <v>56</v>
      </c>
      <c r="C47" s="73" t="s">
        <v>162</v>
      </c>
      <c r="D47" s="86">
        <v>0.5553159765729655</v>
      </c>
      <c r="E47" s="15" t="s">
        <v>97</v>
      </c>
      <c r="F47" s="18">
        <v>353559</v>
      </c>
      <c r="G47" s="18">
        <v>8926</v>
      </c>
      <c r="H47" s="18">
        <v>4259</v>
      </c>
      <c r="I47" s="19">
        <v>769</v>
      </c>
      <c r="J47" s="19">
        <v>379</v>
      </c>
      <c r="K47" s="19">
        <v>629</v>
      </c>
      <c r="L47" s="18">
        <v>423</v>
      </c>
      <c r="M47" s="19">
        <v>35</v>
      </c>
      <c r="N47" s="18">
        <v>16</v>
      </c>
      <c r="O47" s="19">
        <v>371</v>
      </c>
      <c r="P47" s="23">
        <f>H47/F47*100000</f>
        <v>1204.608000362033</v>
      </c>
      <c r="Q47" s="23">
        <f>(I47/F47)*100000</f>
        <v>217.50259504071454</v>
      </c>
      <c r="R47" s="23">
        <f>(J47/$F47)*100000</f>
        <v>107.1956872827449</v>
      </c>
      <c r="S47" s="22">
        <f>K47/I47*100</f>
        <v>81.794538361508444</v>
      </c>
      <c r="T47" s="23">
        <f>L47/(J47+K47)*100</f>
        <v>41.964285714285715</v>
      </c>
      <c r="U47" s="23">
        <f>(M47/$F47)*100000</f>
        <v>9.8993378757152275</v>
      </c>
      <c r="V47" s="22">
        <f>(N47/O47)*100</f>
        <v>4.3126684636118604</v>
      </c>
      <c r="W47" s="15">
        <v>5658615518.9799995</v>
      </c>
      <c r="X47" s="15">
        <v>18948</v>
      </c>
      <c r="Y47" s="14">
        <v>94500</v>
      </c>
      <c r="Z47" s="84">
        <f>W47/F47*1000</f>
        <v>16004727.694613909</v>
      </c>
      <c r="AA47" s="84" t="e">
        <f>#REF!/$F47*1000</f>
        <v>#REF!</v>
      </c>
      <c r="AB47" s="84">
        <f>X47/$G47</f>
        <v>2.1227873627604752</v>
      </c>
      <c r="AC47" s="84">
        <f>Y47/$G47</f>
        <v>10.587049070132197</v>
      </c>
      <c r="AD47" s="85">
        <v>3.4627492130115427</v>
      </c>
      <c r="AE47" s="14">
        <v>126</v>
      </c>
      <c r="AF47" s="14">
        <v>27</v>
      </c>
      <c r="AG47" s="14">
        <v>0</v>
      </c>
    </row>
    <row r="48" spans="1:33" x14ac:dyDescent="0.2">
      <c r="A48" s="14">
        <v>14</v>
      </c>
      <c r="B48" s="14" t="s">
        <v>82</v>
      </c>
      <c r="C48" s="73" t="s">
        <v>167</v>
      </c>
      <c r="D48" s="86">
        <v>0.5031412294656048</v>
      </c>
      <c r="E48" s="15" t="s">
        <v>97</v>
      </c>
      <c r="F48" s="18">
        <v>258222</v>
      </c>
      <c r="G48" s="18">
        <v>15140</v>
      </c>
      <c r="H48" s="18">
        <v>4811</v>
      </c>
      <c r="I48" s="19">
        <v>847</v>
      </c>
      <c r="J48" s="19">
        <v>686</v>
      </c>
      <c r="K48" s="19">
        <v>698</v>
      </c>
      <c r="L48" s="18">
        <v>657</v>
      </c>
      <c r="M48" s="19">
        <v>67</v>
      </c>
      <c r="N48" s="18">
        <v>81</v>
      </c>
      <c r="O48" s="19">
        <v>602</v>
      </c>
      <c r="P48" s="23">
        <f>H48/F48*100000</f>
        <v>1863.1255276467537</v>
      </c>
      <c r="Q48" s="23">
        <f>(I48/F48)*100000</f>
        <v>328.01233047532747</v>
      </c>
      <c r="R48" s="23">
        <f>(J48/$F48)*100000</f>
        <v>265.66287922795112</v>
      </c>
      <c r="S48" s="22">
        <f>K48/I48*100</f>
        <v>82.408500590318766</v>
      </c>
      <c r="T48" s="23">
        <f>L48/(J48+K48)*100</f>
        <v>47.471098265895954</v>
      </c>
      <c r="U48" s="23">
        <f>(M48/$F48)*100000</f>
        <v>25.94666604704479</v>
      </c>
      <c r="V48" s="22">
        <f>(N48/O48)*100</f>
        <v>13.455149501661129</v>
      </c>
      <c r="W48" s="15">
        <v>2318071460.0799999</v>
      </c>
      <c r="X48" s="15"/>
      <c r="Y48" s="14">
        <v>12589</v>
      </c>
      <c r="Z48" s="84">
        <f>W48/F48*1000</f>
        <v>8977048.6638628766</v>
      </c>
      <c r="AA48" s="84" t="e">
        <f>#REF!/$F48*1000</f>
        <v>#REF!</v>
      </c>
      <c r="AB48" s="84">
        <f>X48/$G48</f>
        <v>0</v>
      </c>
      <c r="AC48" s="84">
        <f>Y48/$G48</f>
        <v>0.83150594451783355</v>
      </c>
      <c r="AD48" s="85">
        <v>21.771037181996086</v>
      </c>
      <c r="AE48" s="14">
        <v>108</v>
      </c>
      <c r="AF48" s="14">
        <v>28</v>
      </c>
      <c r="AG48" s="14">
        <v>10</v>
      </c>
    </row>
    <row r="49" spans="1:33" x14ac:dyDescent="0.2">
      <c r="A49" s="14">
        <v>15</v>
      </c>
      <c r="B49" s="14" t="s">
        <v>60</v>
      </c>
      <c r="C49" s="73" t="s">
        <v>163</v>
      </c>
      <c r="D49" s="86">
        <v>0.57561017636645107</v>
      </c>
      <c r="E49" s="15" t="s">
        <v>97</v>
      </c>
      <c r="F49" s="18">
        <v>161729</v>
      </c>
      <c r="G49" s="18">
        <v>8597</v>
      </c>
      <c r="H49" s="18">
        <v>1286</v>
      </c>
      <c r="I49" s="19">
        <v>120</v>
      </c>
      <c r="J49" s="19">
        <v>167</v>
      </c>
      <c r="K49" s="19">
        <v>83</v>
      </c>
      <c r="L49" s="18">
        <v>188</v>
      </c>
      <c r="M49" s="19">
        <v>4</v>
      </c>
      <c r="N49" s="18">
        <v>5</v>
      </c>
      <c r="O49" s="19">
        <v>34</v>
      </c>
      <c r="P49" s="23">
        <f>H49/F49*100000</f>
        <v>795.15733109089899</v>
      </c>
      <c r="Q49" s="23">
        <f>(I49/F49)*100000</f>
        <v>74.198195747206753</v>
      </c>
      <c r="R49" s="23">
        <f>(J49/$F49)*100000</f>
        <v>103.25915574819605</v>
      </c>
      <c r="S49" s="22">
        <f>K49/I49*100</f>
        <v>69.166666666666671</v>
      </c>
      <c r="T49" s="23">
        <f>L49/(J49+K49)*100</f>
        <v>75.2</v>
      </c>
      <c r="U49" s="23">
        <f>(M49/$F49)*100000</f>
        <v>2.4732731915735582</v>
      </c>
      <c r="V49" s="22">
        <f>(N49/O49)*100</f>
        <v>14.705882352941178</v>
      </c>
      <c r="W49" s="15">
        <v>299892831.94</v>
      </c>
      <c r="X49" s="15"/>
      <c r="Y49" s="14" t="s">
        <v>14</v>
      </c>
      <c r="Z49" s="84">
        <f>W49/F49*1000</f>
        <v>1854292.2539556911</v>
      </c>
      <c r="AA49" s="84" t="e">
        <f>#REF!/$F49*1000</f>
        <v>#REF!</v>
      </c>
      <c r="AB49" s="84">
        <f>X49/$G49</f>
        <v>0</v>
      </c>
      <c r="AC49" s="14" t="s">
        <v>14</v>
      </c>
      <c r="AD49" s="85">
        <v>7.7603143418467582</v>
      </c>
      <c r="AE49" s="14">
        <v>64</v>
      </c>
      <c r="AF49" s="14">
        <v>1</v>
      </c>
      <c r="AG49" s="14">
        <v>1</v>
      </c>
    </row>
    <row r="50" spans="1:33" x14ac:dyDescent="0.2">
      <c r="A50" s="14">
        <v>17</v>
      </c>
      <c r="B50" s="14" t="s">
        <v>79</v>
      </c>
      <c r="C50" s="73" t="s">
        <v>166</v>
      </c>
      <c r="D50" s="86">
        <v>0.4304126934846495</v>
      </c>
      <c r="E50" s="15" t="s">
        <v>97</v>
      </c>
      <c r="F50" s="18">
        <v>113824</v>
      </c>
      <c r="G50" s="18">
        <v>9804</v>
      </c>
      <c r="H50" s="18">
        <v>3633</v>
      </c>
      <c r="I50" s="19">
        <v>936</v>
      </c>
      <c r="J50" s="19">
        <v>165</v>
      </c>
      <c r="K50" s="19">
        <v>657</v>
      </c>
      <c r="L50" s="18">
        <v>189</v>
      </c>
      <c r="M50" s="19">
        <v>0</v>
      </c>
      <c r="N50" s="18">
        <v>12</v>
      </c>
      <c r="O50" s="19">
        <v>219</v>
      </c>
      <c r="P50" s="23">
        <f>H50/F50*100000</f>
        <v>3191.7697497891481</v>
      </c>
      <c r="Q50" s="23">
        <f>(I50/F50)*100000</f>
        <v>822.32218161371941</v>
      </c>
      <c r="R50" s="23">
        <f>(J50/$F50)*100000</f>
        <v>144.96064098959798</v>
      </c>
      <c r="S50" s="22">
        <f>K50/I50*100</f>
        <v>70.192307692307693</v>
      </c>
      <c r="T50" s="23">
        <f>L50/(J50+K50)*100</f>
        <v>22.992700729927009</v>
      </c>
      <c r="U50" s="23">
        <f>(M50/$F50)*100000</f>
        <v>0</v>
      </c>
      <c r="V50" s="22">
        <f>(N50/O50)*100</f>
        <v>5.4794520547945202</v>
      </c>
      <c r="W50" s="15">
        <v>898494621.47000003</v>
      </c>
      <c r="X50" s="15"/>
      <c r="Y50" s="14" t="s">
        <v>14</v>
      </c>
      <c r="Z50" s="84">
        <f>W50/F50*1000</f>
        <v>7893718.5608483274</v>
      </c>
      <c r="AA50" s="84" t="e">
        <f>#REF!/$F50*1000</f>
        <v>#REF!</v>
      </c>
      <c r="AB50" s="84">
        <f>X50/$G50</f>
        <v>0</v>
      </c>
      <c r="AC50" s="14" t="s">
        <v>14</v>
      </c>
      <c r="AD50" s="85">
        <v>3.9580908032596041</v>
      </c>
      <c r="AE50" s="14">
        <v>50</v>
      </c>
      <c r="AF50" s="14">
        <v>1</v>
      </c>
      <c r="AG50" s="14">
        <v>1</v>
      </c>
    </row>
    <row r="51" spans="1:33" x14ac:dyDescent="0.2">
      <c r="A51" s="14">
        <v>19</v>
      </c>
      <c r="B51" s="14" t="s">
        <v>80</v>
      </c>
      <c r="C51" s="73" t="s">
        <v>166</v>
      </c>
      <c r="D51" s="86">
        <v>0.54555446554370091</v>
      </c>
      <c r="E51" s="15" t="s">
        <v>97</v>
      </c>
      <c r="F51" s="18">
        <v>121877</v>
      </c>
      <c r="G51" s="18">
        <v>9076</v>
      </c>
      <c r="H51" s="18">
        <v>3172</v>
      </c>
      <c r="I51" s="19">
        <v>456</v>
      </c>
      <c r="J51" s="19">
        <v>203</v>
      </c>
      <c r="K51" s="19">
        <v>419</v>
      </c>
      <c r="L51" s="18">
        <v>217</v>
      </c>
      <c r="M51" s="19">
        <v>132</v>
      </c>
      <c r="N51" s="18">
        <v>23</v>
      </c>
      <c r="O51" s="19">
        <v>341</v>
      </c>
      <c r="P51" s="23">
        <f>H51/F51*100000</f>
        <v>2602.6239569401937</v>
      </c>
      <c r="Q51" s="23">
        <f>(I51/F51)*100000</f>
        <v>374.14770629405058</v>
      </c>
      <c r="R51" s="23">
        <f>(J51/$F51)*100000</f>
        <v>166.56136924932514</v>
      </c>
      <c r="S51" s="22">
        <f>K51/I51*100</f>
        <v>91.885964912280699</v>
      </c>
      <c r="T51" s="23">
        <f>L51/(J51+K51)*100</f>
        <v>34.887459807073959</v>
      </c>
      <c r="U51" s="23">
        <f>(M51/$F51)*100000</f>
        <v>108.30591497985674</v>
      </c>
      <c r="V51" s="22">
        <f>(N51/O51)*100</f>
        <v>6.7448680351906152</v>
      </c>
      <c r="W51" s="15">
        <v>727999177</v>
      </c>
      <c r="X51" s="15"/>
      <c r="Y51" s="14" t="s">
        <v>14</v>
      </c>
      <c r="Z51" s="84">
        <f>W51/F51*1000</f>
        <v>5973228.5583005818</v>
      </c>
      <c r="AA51" s="84" t="e">
        <f>#REF!/$F51*1000</f>
        <v>#REF!</v>
      </c>
      <c r="AB51" s="84">
        <f>X51/$G51</f>
        <v>0</v>
      </c>
      <c r="AC51" s="14" t="s">
        <v>14</v>
      </c>
      <c r="AD51" s="85">
        <v>4.3599000277700641</v>
      </c>
      <c r="AE51" s="14">
        <v>67</v>
      </c>
      <c r="AF51" s="14">
        <v>13</v>
      </c>
      <c r="AG51" s="14">
        <v>0</v>
      </c>
    </row>
    <row r="52" spans="1:33" x14ac:dyDescent="0.2">
      <c r="A52" s="14">
        <v>62</v>
      </c>
      <c r="B52" s="14" t="s">
        <v>45</v>
      </c>
      <c r="C52" s="73" t="s">
        <v>160</v>
      </c>
      <c r="D52" s="86">
        <v>0.46360914205101433</v>
      </c>
      <c r="E52" s="15" t="s">
        <v>97</v>
      </c>
      <c r="F52" s="18">
        <v>186471</v>
      </c>
      <c r="G52" s="18">
        <v>8753</v>
      </c>
      <c r="H52" s="18">
        <v>2922</v>
      </c>
      <c r="I52" s="19">
        <v>361</v>
      </c>
      <c r="J52" s="19">
        <v>456</v>
      </c>
      <c r="K52" s="19">
        <v>287</v>
      </c>
      <c r="L52" s="18">
        <v>261</v>
      </c>
      <c r="M52" s="19">
        <v>22</v>
      </c>
      <c r="N52" s="18">
        <v>12</v>
      </c>
      <c r="O52" s="19">
        <v>248</v>
      </c>
      <c r="P52" s="23">
        <f>H52/F52*100000</f>
        <v>1566.9996943224417</v>
      </c>
      <c r="Q52" s="23">
        <f>(I52/F52)*100000</f>
        <v>193.59578701245772</v>
      </c>
      <c r="R52" s="23">
        <f>(J52/$F52)*100000</f>
        <v>244.54204675257813</v>
      </c>
      <c r="S52" s="22">
        <f>K52/I52*100</f>
        <v>79.501385041551245</v>
      </c>
      <c r="T52" s="23">
        <f>L52/(J52+K52)*100</f>
        <v>35.127860026917901</v>
      </c>
      <c r="U52" s="23">
        <f>(M52/$F52)*100000</f>
        <v>11.798081202975261</v>
      </c>
      <c r="V52" s="22">
        <f>(N52/O52)*100</f>
        <v>4.838709677419355</v>
      </c>
      <c r="W52" s="15">
        <v>1553403117.79</v>
      </c>
      <c r="X52" s="15"/>
      <c r="Y52" s="14" t="s">
        <v>14</v>
      </c>
      <c r="Z52" s="84">
        <f>W52/F52*1000</f>
        <v>8330534.6021097116</v>
      </c>
      <c r="AA52" s="84" t="e">
        <f>#REF!/$F52*1000</f>
        <v>#REF!</v>
      </c>
      <c r="AB52" s="84">
        <f>X52/$G52</f>
        <v>0</v>
      </c>
      <c r="AC52" s="14" t="s">
        <v>14</v>
      </c>
      <c r="AD52" s="85">
        <v>20.689655172413794</v>
      </c>
      <c r="AE52" s="14">
        <v>75</v>
      </c>
      <c r="AF52" s="14">
        <v>7</v>
      </c>
      <c r="AG52" s="14">
        <v>14</v>
      </c>
    </row>
    <row r="53" spans="1:33" x14ac:dyDescent="0.2">
      <c r="A53" s="14">
        <v>64</v>
      </c>
      <c r="B53" s="14" t="s">
        <v>70</v>
      </c>
      <c r="C53" s="73" t="s">
        <v>164</v>
      </c>
      <c r="D53" s="86">
        <v>0.54967394065785447</v>
      </c>
      <c r="E53" s="15" t="s">
        <v>97</v>
      </c>
      <c r="F53" s="18">
        <v>444765</v>
      </c>
      <c r="G53" s="18">
        <v>8266</v>
      </c>
      <c r="H53" s="18">
        <v>7595</v>
      </c>
      <c r="I53" s="19">
        <v>738</v>
      </c>
      <c r="J53" s="19">
        <v>1059</v>
      </c>
      <c r="K53" s="19">
        <v>595</v>
      </c>
      <c r="L53" s="18">
        <v>1127</v>
      </c>
      <c r="M53" s="19">
        <v>40</v>
      </c>
      <c r="N53" s="18">
        <v>28</v>
      </c>
      <c r="O53" s="19">
        <v>347</v>
      </c>
      <c r="P53" s="23">
        <f>H53/F53*100000</f>
        <v>1707.6433622249951</v>
      </c>
      <c r="Q53" s="23">
        <f>(I53/F53)*100000</f>
        <v>165.93032275471316</v>
      </c>
      <c r="R53" s="23">
        <f>(J53/$F53)*100000</f>
        <v>238.10326801794204</v>
      </c>
      <c r="S53" s="22">
        <f>K53/I53*100</f>
        <v>80.623306233062337</v>
      </c>
      <c r="T53" s="23">
        <f>L53/(J53+K53)*100</f>
        <v>68.137847642079805</v>
      </c>
      <c r="U53" s="23">
        <f>(M53/$F53)*100000</f>
        <v>8.9935134284397371</v>
      </c>
      <c r="V53" s="22">
        <f>(N53/O53)*100</f>
        <v>8.0691642651296824</v>
      </c>
      <c r="W53" s="15">
        <v>2119864472.3199999</v>
      </c>
      <c r="X53" s="15">
        <v>5948</v>
      </c>
      <c r="Y53" s="14">
        <v>52312</v>
      </c>
      <c r="Z53" s="84">
        <f>W53/F53*1000</f>
        <v>4766257.3995705601</v>
      </c>
      <c r="AA53" s="84" t="e">
        <f>#REF!/$F53*1000</f>
        <v>#REF!</v>
      </c>
      <c r="AB53" s="84">
        <f>X53/$G53</f>
        <v>0.71957415920638756</v>
      </c>
      <c r="AC53" s="84">
        <f>Y53/$G53</f>
        <v>6.3285748850713768</v>
      </c>
      <c r="AD53" s="85">
        <v>9.5450785773366427</v>
      </c>
      <c r="AE53" s="14">
        <v>144</v>
      </c>
      <c r="AF53" s="14">
        <v>36</v>
      </c>
      <c r="AG53" s="14">
        <v>17</v>
      </c>
    </row>
    <row r="54" spans="1:33" x14ac:dyDescent="0.2">
      <c r="A54" s="14">
        <v>66</v>
      </c>
      <c r="B54" s="14" t="s">
        <v>72</v>
      </c>
      <c r="C54" s="73" t="s">
        <v>165</v>
      </c>
      <c r="D54" s="86">
        <v>0.45183755930800307</v>
      </c>
      <c r="E54" s="15" t="s">
        <v>97</v>
      </c>
      <c r="F54" s="18">
        <v>856171</v>
      </c>
      <c r="G54" s="18">
        <v>9602</v>
      </c>
      <c r="H54" s="18">
        <v>18451</v>
      </c>
      <c r="I54" s="19">
        <v>1976</v>
      </c>
      <c r="J54" s="19">
        <v>2812</v>
      </c>
      <c r="K54" s="19">
        <v>1510</v>
      </c>
      <c r="L54" s="18">
        <v>2067</v>
      </c>
      <c r="M54" s="19">
        <v>105</v>
      </c>
      <c r="N54" s="18">
        <v>92</v>
      </c>
      <c r="O54" s="19">
        <v>1562</v>
      </c>
      <c r="P54" s="23">
        <f>H54/F54*100000</f>
        <v>2155.060145695194</v>
      </c>
      <c r="Q54" s="23">
        <f>(I54/F54)*100000</f>
        <v>230.79501641611313</v>
      </c>
      <c r="R54" s="23">
        <f>(J54/$F54)*100000</f>
        <v>328.43906182293023</v>
      </c>
      <c r="S54" s="22">
        <f>K54/I54*100</f>
        <v>76.417004048582996</v>
      </c>
      <c r="T54" s="23">
        <f>L54/(J54+K54)*100</f>
        <v>47.825080981027298</v>
      </c>
      <c r="U54" s="23">
        <f>(M54/$F54)*100000</f>
        <v>12.263905224540425</v>
      </c>
      <c r="V54" s="22">
        <f>(N54/O54)*100</f>
        <v>5.8898847631241997</v>
      </c>
      <c r="W54" s="15">
        <v>10981022918.76</v>
      </c>
      <c r="X54" s="15">
        <v>10584</v>
      </c>
      <c r="Y54" s="14">
        <v>100000</v>
      </c>
      <c r="Z54" s="84">
        <f>W54/F54*1000</f>
        <v>12825735.651826562</v>
      </c>
      <c r="AA54" s="84" t="e">
        <f>#REF!/$F54*1000</f>
        <v>#REF!</v>
      </c>
      <c r="AB54" s="84">
        <f>X54/$G54</f>
        <v>1.1022703603415955</v>
      </c>
      <c r="AC54" s="84">
        <f>Y54/$G54</f>
        <v>10.414496979795876</v>
      </c>
      <c r="AD54" s="85">
        <v>11.465157832042882</v>
      </c>
      <c r="AE54" s="14">
        <v>314</v>
      </c>
      <c r="AF54" s="14">
        <v>52</v>
      </c>
      <c r="AG54" s="14">
        <v>100</v>
      </c>
    </row>
    <row r="55" spans="1:33" x14ac:dyDescent="0.2">
      <c r="A55" s="14">
        <v>26</v>
      </c>
      <c r="B55" s="14" t="s">
        <v>62</v>
      </c>
      <c r="C55" s="73" t="s">
        <v>163</v>
      </c>
      <c r="D55" s="86">
        <v>0.53976961498364318</v>
      </c>
      <c r="E55" s="15" t="s">
        <v>97</v>
      </c>
      <c r="F55" s="18">
        <v>562666</v>
      </c>
      <c r="G55" s="18">
        <v>8231</v>
      </c>
      <c r="H55" s="18">
        <v>6012</v>
      </c>
      <c r="I55" s="19">
        <v>665</v>
      </c>
      <c r="J55" s="19">
        <v>1139</v>
      </c>
      <c r="K55" s="19">
        <v>527</v>
      </c>
      <c r="L55" s="18">
        <v>979</v>
      </c>
      <c r="M55" s="19">
        <v>28</v>
      </c>
      <c r="N55" s="18">
        <v>32</v>
      </c>
      <c r="O55" s="19">
        <v>368</v>
      </c>
      <c r="P55" s="23">
        <f>H55/F55*100000</f>
        <v>1068.4846782993818</v>
      </c>
      <c r="Q55" s="23">
        <f>(I55/F55)*100000</f>
        <v>118.1873438238671</v>
      </c>
      <c r="R55" s="23">
        <f>(J55/$F55)*100000</f>
        <v>202.42914979757086</v>
      </c>
      <c r="S55" s="22">
        <f>K55/I55*100</f>
        <v>79.248120300751879</v>
      </c>
      <c r="T55" s="23">
        <f>L55/(J55+K55)*100</f>
        <v>58.763505402160867</v>
      </c>
      <c r="U55" s="23">
        <f>(M55/$F55)*100000</f>
        <v>4.976309213636509</v>
      </c>
      <c r="V55" s="22">
        <f>(N55/O55)*100</f>
        <v>8.695652173913043</v>
      </c>
      <c r="W55" s="15">
        <v>3538832863.1799998</v>
      </c>
      <c r="X55" s="15">
        <v>7296</v>
      </c>
      <c r="Y55" s="14">
        <v>132376</v>
      </c>
      <c r="Z55" s="84">
        <f>W55/F55*1000</f>
        <v>6289402.3509151079</v>
      </c>
      <c r="AA55" s="84" t="e">
        <f>#REF!/$F55*1000</f>
        <v>#REF!</v>
      </c>
      <c r="AB55" s="84">
        <f>X55/$G55</f>
        <v>0.8864050540639048</v>
      </c>
      <c r="AC55" s="84">
        <f>Y55/$G55</f>
        <v>16.082614506135343</v>
      </c>
      <c r="AD55" s="85">
        <v>9.9171413775245991</v>
      </c>
      <c r="AE55" s="14">
        <v>145</v>
      </c>
      <c r="AF55" s="14">
        <v>32</v>
      </c>
      <c r="AG55" s="14">
        <v>97</v>
      </c>
    </row>
    <row r="56" spans="1:33" x14ac:dyDescent="0.2">
      <c r="A56" s="14">
        <v>68</v>
      </c>
      <c r="B56" s="14" t="s">
        <v>47</v>
      </c>
      <c r="C56" s="73" t="s">
        <v>160</v>
      </c>
      <c r="D56" s="86">
        <v>0.46015171488373047</v>
      </c>
      <c r="E56" s="15" t="s">
        <v>97</v>
      </c>
      <c r="F56" s="18">
        <v>171170</v>
      </c>
      <c r="G56" s="18">
        <v>8168</v>
      </c>
      <c r="H56" s="18">
        <v>2538</v>
      </c>
      <c r="I56" s="19">
        <v>257</v>
      </c>
      <c r="J56" s="19">
        <v>444</v>
      </c>
      <c r="K56" s="19">
        <v>182</v>
      </c>
      <c r="L56" s="18">
        <v>318</v>
      </c>
      <c r="M56" s="19">
        <v>21</v>
      </c>
      <c r="N56" s="18">
        <v>25</v>
      </c>
      <c r="O56" s="19">
        <v>166</v>
      </c>
      <c r="P56" s="23">
        <f>H56/F56*100000</f>
        <v>1482.7364608284163</v>
      </c>
      <c r="Q56" s="23">
        <f>(I56/F56)*100000</f>
        <v>150.1431325582754</v>
      </c>
      <c r="R56" s="23">
        <f>(J56/$F56)*100000</f>
        <v>259.39124846643688</v>
      </c>
      <c r="S56" s="22">
        <f>K56/I56*100</f>
        <v>70.817120622568098</v>
      </c>
      <c r="T56" s="23">
        <f>L56/(J56+K56)*100</f>
        <v>50.798722044728436</v>
      </c>
      <c r="U56" s="23">
        <f>(M56/$F56)*100000</f>
        <v>12.268504995034178</v>
      </c>
      <c r="V56" s="22">
        <f>(N56/O56)*100</f>
        <v>15.060240963855422</v>
      </c>
      <c r="W56" s="15">
        <v>1259905782.1500001</v>
      </c>
      <c r="X56" s="15"/>
      <c r="Y56" s="14" t="s">
        <v>14</v>
      </c>
      <c r="Z56" s="84">
        <f>W56/F56*1000</f>
        <v>7360552.5626570079</v>
      </c>
      <c r="AA56" s="84" t="e">
        <f>#REF!/$F56*1000</f>
        <v>#REF!</v>
      </c>
      <c r="AB56" s="84">
        <f>X56/$G56</f>
        <v>0</v>
      </c>
      <c r="AC56" s="14" t="s">
        <v>14</v>
      </c>
      <c r="AD56" s="85">
        <v>12.17440543601359</v>
      </c>
      <c r="AE56" s="14">
        <v>64</v>
      </c>
      <c r="AF56" s="14">
        <v>21</v>
      </c>
      <c r="AG56" s="14">
        <v>21</v>
      </c>
    </row>
    <row r="57" spans="1:33" x14ac:dyDescent="0.2">
      <c r="A57" s="14">
        <v>69</v>
      </c>
      <c r="B57" s="14" t="s">
        <v>48</v>
      </c>
      <c r="C57" s="73" t="s">
        <v>160</v>
      </c>
      <c r="D57" s="86">
        <v>0.52798439261184138</v>
      </c>
      <c r="E57" s="15" t="s">
        <v>97</v>
      </c>
      <c r="F57" s="18">
        <v>229848</v>
      </c>
      <c r="G57" s="18">
        <v>9741</v>
      </c>
      <c r="H57" s="18">
        <v>4755</v>
      </c>
      <c r="I57" s="19">
        <v>647</v>
      </c>
      <c r="J57" s="19">
        <v>781</v>
      </c>
      <c r="K57" s="19">
        <v>492</v>
      </c>
      <c r="L57" s="18">
        <v>1171</v>
      </c>
      <c r="M57" s="19">
        <v>93</v>
      </c>
      <c r="N57" s="18">
        <v>29</v>
      </c>
      <c r="O57" s="19">
        <v>558</v>
      </c>
      <c r="P57" s="23">
        <f>H57/F57*100000</f>
        <v>2068.7584838675994</v>
      </c>
      <c r="Q57" s="23">
        <f>(I57/F57)*100000</f>
        <v>281.49037624865127</v>
      </c>
      <c r="R57" s="23">
        <f>(J57/$F57)*100000</f>
        <v>339.78977411158678</v>
      </c>
      <c r="S57" s="22">
        <f>K57/I57*100</f>
        <v>76.043276661514682</v>
      </c>
      <c r="T57" s="23">
        <f>L57/(J57+K57)*100</f>
        <v>91.987431264728997</v>
      </c>
      <c r="U57" s="23">
        <f>(M57/$F57)*100000</f>
        <v>40.461522397410462</v>
      </c>
      <c r="V57" s="22">
        <f>(N57/O57)*100</f>
        <v>5.1971326164874547</v>
      </c>
      <c r="W57" s="15">
        <v>1596772805.05</v>
      </c>
      <c r="X57" s="15">
        <v>10684</v>
      </c>
      <c r="Y57" s="14" t="s">
        <v>14</v>
      </c>
      <c r="Z57" s="84">
        <f>W57/F57*1000</f>
        <v>6947081.5715168286</v>
      </c>
      <c r="AA57" s="84" t="e">
        <f>#REF!/$F57*1000</f>
        <v>#REF!</v>
      </c>
      <c r="AB57" s="84">
        <f>X57/$G57</f>
        <v>1.096807309311159</v>
      </c>
      <c r="AC57" s="14" t="s">
        <v>14</v>
      </c>
      <c r="AD57" s="85">
        <v>20.371694067190852</v>
      </c>
      <c r="AE57" s="14">
        <v>108</v>
      </c>
      <c r="AF57" s="14">
        <v>10</v>
      </c>
      <c r="AG57" s="14">
        <v>13</v>
      </c>
    </row>
    <row r="58" spans="1:33" x14ac:dyDescent="0.2">
      <c r="A58" s="14">
        <v>70</v>
      </c>
      <c r="B58" s="14" t="s">
        <v>81</v>
      </c>
      <c r="C58" s="73" t="s">
        <v>166</v>
      </c>
      <c r="D58" s="86">
        <v>0.46449088434755098</v>
      </c>
      <c r="E58" s="15" t="s">
        <v>97</v>
      </c>
      <c r="F58" s="18">
        <v>214354</v>
      </c>
      <c r="G58" s="18">
        <v>10578</v>
      </c>
      <c r="H58" s="18">
        <v>5236</v>
      </c>
      <c r="I58" s="19">
        <v>545</v>
      </c>
      <c r="J58" s="19">
        <v>571</v>
      </c>
      <c r="K58" s="19">
        <v>349</v>
      </c>
      <c r="L58" s="18">
        <v>690</v>
      </c>
      <c r="M58" s="19">
        <v>105</v>
      </c>
      <c r="N58" s="18">
        <v>24</v>
      </c>
      <c r="O58" s="19">
        <v>372</v>
      </c>
      <c r="P58" s="23">
        <f>H58/F58*100000</f>
        <v>2442.6882633400824</v>
      </c>
      <c r="Q58" s="23">
        <f>(I58/F58)*100000</f>
        <v>254.25231159670452</v>
      </c>
      <c r="R58" s="23">
        <f>(J58/$F58)*100000</f>
        <v>266.38177967287754</v>
      </c>
      <c r="S58" s="22">
        <f>K58/I58*100</f>
        <v>64.036697247706414</v>
      </c>
      <c r="T58" s="23">
        <f>L58/(J58+K58)*100</f>
        <v>75</v>
      </c>
      <c r="U58" s="23">
        <f>(M58/$F58)*100000</f>
        <v>48.984390307621972</v>
      </c>
      <c r="V58" s="22">
        <f>(N58/O58)*100</f>
        <v>6.4516129032258061</v>
      </c>
      <c r="W58" s="15">
        <v>2150500408.1300001</v>
      </c>
      <c r="X58" s="15">
        <v>276</v>
      </c>
      <c r="Y58" s="14" t="s">
        <v>14</v>
      </c>
      <c r="Z58" s="84">
        <f>W58/F58*1000</f>
        <v>10032471.557003835</v>
      </c>
      <c r="AA58" s="84" t="e">
        <f>#REF!/$F58*1000</f>
        <v>#REF!</v>
      </c>
      <c r="AB58" s="84">
        <f>X58/$G58</f>
        <v>2.6091888825865002E-2</v>
      </c>
      <c r="AC58" s="14" t="s">
        <v>14</v>
      </c>
      <c r="AD58" s="85">
        <v>20.948860135551449</v>
      </c>
      <c r="AE58" s="14">
        <v>129</v>
      </c>
      <c r="AF58" s="14">
        <v>438</v>
      </c>
      <c r="AG58" s="14">
        <v>21</v>
      </c>
    </row>
    <row r="59" spans="1:33" x14ac:dyDescent="0.2">
      <c r="A59" s="14">
        <v>71</v>
      </c>
      <c r="B59" s="14" t="s">
        <v>49</v>
      </c>
      <c r="C59" s="73" t="s">
        <v>160</v>
      </c>
      <c r="D59" s="86">
        <v>0.42454351739878904</v>
      </c>
      <c r="E59" s="15" t="s">
        <v>97</v>
      </c>
      <c r="F59" s="18">
        <v>237188</v>
      </c>
      <c r="G59" s="18">
        <v>8949</v>
      </c>
      <c r="H59" s="18">
        <v>4236</v>
      </c>
      <c r="I59" s="19">
        <v>553</v>
      </c>
      <c r="J59" s="19">
        <v>836</v>
      </c>
      <c r="K59" s="19">
        <v>341</v>
      </c>
      <c r="L59" s="18">
        <v>879</v>
      </c>
      <c r="M59" s="19">
        <v>49</v>
      </c>
      <c r="N59" s="18">
        <v>12</v>
      </c>
      <c r="O59" s="19">
        <v>410</v>
      </c>
      <c r="P59" s="23">
        <f>H59/F59*100000</f>
        <v>1785.9250889589694</v>
      </c>
      <c r="Q59" s="23">
        <f>(I59/F59)*100000</f>
        <v>233.14838861999763</v>
      </c>
      <c r="R59" s="23">
        <f>(J59/$F59)*100000</f>
        <v>352.46302511088248</v>
      </c>
      <c r="S59" s="22">
        <f>K59/I59*100</f>
        <v>61.66365280289331</v>
      </c>
      <c r="T59" s="23">
        <f>L59/(J59+K59)*100</f>
        <v>74.681393372982157</v>
      </c>
      <c r="U59" s="23">
        <f>(M59/$F59)*100000</f>
        <v>20.658717978987131</v>
      </c>
      <c r="V59" s="22">
        <f>(N59/O59)*100</f>
        <v>2.9268292682926833</v>
      </c>
      <c r="W59" s="15">
        <v>1606021643.3599999</v>
      </c>
      <c r="X59" s="15">
        <v>6284</v>
      </c>
      <c r="Y59" s="14">
        <v>6987</v>
      </c>
      <c r="Z59" s="84">
        <f>W59/F59*1000</f>
        <v>6771091.4690456511</v>
      </c>
      <c r="AA59" s="84" t="e">
        <f>#REF!/$F59*1000</f>
        <v>#REF!</v>
      </c>
      <c r="AB59" s="84">
        <f>X59/$G59</f>
        <v>0.70220136328081351</v>
      </c>
      <c r="AC59" s="84">
        <f>Y59/$G59</f>
        <v>0.78075762655045255</v>
      </c>
      <c r="AD59" s="85">
        <v>6.2392673153978251</v>
      </c>
      <c r="AE59" s="14">
        <v>71</v>
      </c>
      <c r="AF59" s="14">
        <v>43</v>
      </c>
      <c r="AG59" s="14">
        <v>10</v>
      </c>
    </row>
    <row r="60" spans="1:33" x14ac:dyDescent="0.2">
      <c r="A60" s="14">
        <v>18</v>
      </c>
      <c r="B60" s="14" t="s">
        <v>67</v>
      </c>
      <c r="C60" s="73" t="s">
        <v>164</v>
      </c>
      <c r="D60" s="86">
        <v>0.41002613187867798</v>
      </c>
      <c r="E60" s="15" t="s">
        <v>97</v>
      </c>
      <c r="F60" s="18">
        <v>327837</v>
      </c>
      <c r="G60" s="18">
        <v>8726</v>
      </c>
      <c r="H60" s="18">
        <v>5602</v>
      </c>
      <c r="I60" s="19">
        <v>611</v>
      </c>
      <c r="J60" s="19">
        <v>1163</v>
      </c>
      <c r="K60" s="19">
        <v>373</v>
      </c>
      <c r="L60" s="18">
        <v>1040</v>
      </c>
      <c r="M60" s="19">
        <v>105</v>
      </c>
      <c r="N60" s="18">
        <v>51</v>
      </c>
      <c r="O60" s="19">
        <v>543</v>
      </c>
      <c r="P60" s="23">
        <f>H60/F60*100000</f>
        <v>1708.7760075891374</v>
      </c>
      <c r="Q60" s="23">
        <f>(I60/F60)*100000</f>
        <v>186.37310614726221</v>
      </c>
      <c r="R60" s="23">
        <f>(J60/$F60)*100000</f>
        <v>354.74946391041891</v>
      </c>
      <c r="S60" s="22">
        <f>K60/I60*100</f>
        <v>61.047463175122751</v>
      </c>
      <c r="T60" s="23">
        <f>L60/(J60+K60)*100</f>
        <v>67.708333333333343</v>
      </c>
      <c r="U60" s="23">
        <f>(M60/$F60)*100000</f>
        <v>32.028111531035243</v>
      </c>
      <c r="V60" s="22">
        <f>(N60/O60)*100</f>
        <v>9.3922651933701662</v>
      </c>
      <c r="W60" s="15">
        <v>1078078010.9100001</v>
      </c>
      <c r="X60" s="15">
        <v>7233</v>
      </c>
      <c r="Y60" s="14">
        <v>11867</v>
      </c>
      <c r="Z60" s="84">
        <f>W60/F60*1000</f>
        <v>3288457.406912582</v>
      </c>
      <c r="AA60" s="84" t="e">
        <f>#REF!/$F60*1000</f>
        <v>#REF!</v>
      </c>
      <c r="AB60" s="84">
        <f>X60/$G60</f>
        <v>0.82890213156085257</v>
      </c>
      <c r="AC60" s="84">
        <f>Y60/$G60</f>
        <v>1.3599587439834977</v>
      </c>
      <c r="AD60" s="85">
        <v>4.2122316727420008</v>
      </c>
      <c r="AE60" s="14">
        <v>187</v>
      </c>
      <c r="AF60" s="14">
        <v>35</v>
      </c>
      <c r="AG60" s="14">
        <v>10</v>
      </c>
    </row>
    <row r="61" spans="1:33" x14ac:dyDescent="0.2">
      <c r="A61" s="14">
        <v>73</v>
      </c>
      <c r="B61" s="14" t="s">
        <v>71</v>
      </c>
      <c r="C61" s="73" t="s">
        <v>164</v>
      </c>
      <c r="D61" s="86">
        <v>0.47129610002759925</v>
      </c>
      <c r="E61" s="15" t="s">
        <v>97</v>
      </c>
      <c r="F61" s="18">
        <v>216776</v>
      </c>
      <c r="G61" s="18">
        <v>8855</v>
      </c>
      <c r="H61" s="18">
        <v>4213</v>
      </c>
      <c r="I61" s="19">
        <v>517</v>
      </c>
      <c r="J61" s="19">
        <v>750</v>
      </c>
      <c r="K61" s="19">
        <v>386</v>
      </c>
      <c r="L61" s="18">
        <v>745</v>
      </c>
      <c r="M61" s="19">
        <v>48</v>
      </c>
      <c r="N61" s="18">
        <v>12</v>
      </c>
      <c r="O61" s="19">
        <v>487</v>
      </c>
      <c r="P61" s="23">
        <f>H61/F61*100000</f>
        <v>1943.4808281359558</v>
      </c>
      <c r="Q61" s="23">
        <f>(I61/F61)*100000</f>
        <v>238.49503635088757</v>
      </c>
      <c r="R61" s="23">
        <f>(J61/$F61)*100000</f>
        <v>345.97925969664539</v>
      </c>
      <c r="S61" s="22">
        <f>K61/I61*100</f>
        <v>74.661508704061902</v>
      </c>
      <c r="T61" s="23">
        <f>L61/(J61+K61)*100</f>
        <v>65.58098591549296</v>
      </c>
      <c r="U61" s="23">
        <f>(M61/$F61)*100000</f>
        <v>22.142672620585305</v>
      </c>
      <c r="V61" s="22">
        <f>(N61/O61)*100</f>
        <v>2.4640657084188913</v>
      </c>
      <c r="W61" s="15">
        <v>1247376062.5899999</v>
      </c>
      <c r="X61" s="15">
        <v>4350</v>
      </c>
      <c r="Y61" s="14">
        <v>93735</v>
      </c>
      <c r="Z61" s="84">
        <f>W61/F61*1000</f>
        <v>5754216.6226427276</v>
      </c>
      <c r="AA61" s="84" t="e">
        <f>#REF!/$F61*1000</f>
        <v>#REF!</v>
      </c>
      <c r="AB61" s="84">
        <f>X61/$G61</f>
        <v>0.4912478825522304</v>
      </c>
      <c r="AC61" s="84">
        <f>Y61/$G61</f>
        <v>10.585544889892716</v>
      </c>
      <c r="AD61" s="85">
        <v>8.142292490118578</v>
      </c>
      <c r="AE61" s="14">
        <v>88</v>
      </c>
      <c r="AF61" s="14">
        <v>18</v>
      </c>
      <c r="AG61" s="14">
        <v>7</v>
      </c>
    </row>
    <row r="62" spans="1:33" x14ac:dyDescent="0.2">
      <c r="A62" s="14">
        <v>76</v>
      </c>
      <c r="B62" s="14" t="s">
        <v>50</v>
      </c>
      <c r="C62" s="73" t="s">
        <v>160</v>
      </c>
      <c r="D62" s="86">
        <v>0.49010345988962206</v>
      </c>
      <c r="E62" s="15" t="s">
        <v>97</v>
      </c>
      <c r="F62" s="18">
        <v>225080</v>
      </c>
      <c r="G62" s="18">
        <v>8680</v>
      </c>
      <c r="H62" s="18">
        <v>3802</v>
      </c>
      <c r="I62" s="19">
        <v>507</v>
      </c>
      <c r="J62" s="19">
        <v>594</v>
      </c>
      <c r="K62" s="19">
        <v>367</v>
      </c>
      <c r="L62" s="18">
        <v>640</v>
      </c>
      <c r="M62" s="19">
        <v>74</v>
      </c>
      <c r="N62" s="18">
        <v>21</v>
      </c>
      <c r="O62" s="19">
        <v>504</v>
      </c>
      <c r="P62" s="23">
        <f>H62/F62*100000</f>
        <v>1689.1771814465967</v>
      </c>
      <c r="Q62" s="23">
        <f>(I62/F62)*100000</f>
        <v>225.25324329127423</v>
      </c>
      <c r="R62" s="23">
        <f>(J62/$F62)*100000</f>
        <v>263.90616669628577</v>
      </c>
      <c r="S62" s="22">
        <f>K62/I62*100</f>
        <v>72.386587771203153</v>
      </c>
      <c r="T62" s="23">
        <f>L62/(J62+K62)*100</f>
        <v>66.597294484911558</v>
      </c>
      <c r="U62" s="23">
        <f>(M62/$F62)*100000</f>
        <v>32.8771992180558</v>
      </c>
      <c r="V62" s="22">
        <f>(N62/O62)*100</f>
        <v>4.1666666666666661</v>
      </c>
      <c r="W62" s="15">
        <v>1790996559.26</v>
      </c>
      <c r="X62" s="15">
        <v>7619</v>
      </c>
      <c r="Y62" s="14">
        <v>23105</v>
      </c>
      <c r="Z62" s="84">
        <f>W62/F62*1000</f>
        <v>7957155.496978852</v>
      </c>
      <c r="AA62" s="84" t="e">
        <f>#REF!/$F62*1000</f>
        <v>#REF!</v>
      </c>
      <c r="AB62" s="84">
        <f>X62/$G62</f>
        <v>0.8777649769585254</v>
      </c>
      <c r="AC62" s="84">
        <f>Y62/$G62</f>
        <v>2.6618663594470044</v>
      </c>
      <c r="AD62" s="85">
        <v>26.214833759590796</v>
      </c>
      <c r="AE62" s="14">
        <v>117</v>
      </c>
      <c r="AF62" s="14">
        <v>22</v>
      </c>
      <c r="AG62" s="14">
        <v>4</v>
      </c>
    </row>
    <row r="63" spans="1:33" x14ac:dyDescent="0.2">
      <c r="A63" s="14">
        <v>22</v>
      </c>
      <c r="B63" s="14" t="s">
        <v>0</v>
      </c>
      <c r="C63" s="73" t="s">
        <v>162</v>
      </c>
      <c r="D63" s="86">
        <v>0.38476080027340315</v>
      </c>
      <c r="E63" s="15" t="s">
        <v>98</v>
      </c>
      <c r="F63" s="18">
        <v>478374</v>
      </c>
      <c r="G63" s="18">
        <v>8798</v>
      </c>
      <c r="H63" s="18">
        <v>10068</v>
      </c>
      <c r="I63" s="19">
        <v>1050</v>
      </c>
      <c r="J63" s="19">
        <v>1606</v>
      </c>
      <c r="K63" s="19">
        <v>694</v>
      </c>
      <c r="L63" s="18">
        <v>945</v>
      </c>
      <c r="M63" s="19">
        <v>53</v>
      </c>
      <c r="N63" s="18">
        <v>86</v>
      </c>
      <c r="O63" s="19">
        <v>1041</v>
      </c>
      <c r="P63" s="23">
        <f>H63/F63*100000</f>
        <v>2104.6294322015829</v>
      </c>
      <c r="Q63" s="23">
        <f>(I63/$F63)*100000</f>
        <v>219.49353434760249</v>
      </c>
      <c r="R63" s="23">
        <f>(J63/$F63)*100000</f>
        <v>335.72058682119012</v>
      </c>
      <c r="S63" s="22">
        <f>K63/I63*100</f>
        <v>66.095238095238102</v>
      </c>
      <c r="T63" s="23">
        <f>L63/(J63+K63)*100</f>
        <v>41.086956521739133</v>
      </c>
      <c r="U63" s="23">
        <f>(M63/$F63)*100000</f>
        <v>11.079197448021841</v>
      </c>
      <c r="V63" s="22">
        <f>(N63/O63)*100</f>
        <v>8.2612872238232473</v>
      </c>
      <c r="W63" s="15">
        <v>4266804342.3600001</v>
      </c>
      <c r="X63" s="15">
        <v>8819</v>
      </c>
      <c r="Y63" s="14" t="s">
        <v>14</v>
      </c>
      <c r="Z63" s="84">
        <f>W63/$F63*1000</f>
        <v>8919390.1473742295</v>
      </c>
      <c r="AA63" s="84" t="e">
        <f>#REF!/$F63*1000</f>
        <v>#REF!</v>
      </c>
      <c r="AB63" s="84">
        <f>X63/$G63</f>
        <v>1.0023869061150261</v>
      </c>
      <c r="AC63" s="14" t="s">
        <v>14</v>
      </c>
      <c r="AD63" s="85">
        <v>3.6724864539434074</v>
      </c>
      <c r="AE63" s="14">
        <v>111</v>
      </c>
      <c r="AF63" s="14">
        <v>40</v>
      </c>
      <c r="AG63" s="14">
        <v>15</v>
      </c>
    </row>
    <row r="64" spans="1:33" x14ac:dyDescent="0.2">
      <c r="A64" s="14">
        <v>28</v>
      </c>
      <c r="B64" s="14" t="s">
        <v>1</v>
      </c>
      <c r="C64" s="73" t="s">
        <v>166</v>
      </c>
      <c r="D64" s="86">
        <v>0.25761109687310241</v>
      </c>
      <c r="E64" s="15" t="s">
        <v>98</v>
      </c>
      <c r="F64" s="18">
        <v>175080</v>
      </c>
      <c r="G64" s="18">
        <v>10740</v>
      </c>
      <c r="H64" s="18">
        <v>5710</v>
      </c>
      <c r="I64" s="19">
        <v>706</v>
      </c>
      <c r="J64" s="19">
        <v>1242</v>
      </c>
      <c r="K64" s="19">
        <v>554</v>
      </c>
      <c r="L64" s="18">
        <v>270</v>
      </c>
      <c r="M64" s="19">
        <v>68</v>
      </c>
      <c r="N64" s="18">
        <v>23</v>
      </c>
      <c r="O64" s="19">
        <v>440</v>
      </c>
      <c r="P64" s="23">
        <f>H64/F64*100000</f>
        <v>3261.3662325793921</v>
      </c>
      <c r="Q64" s="23">
        <f>(I64/F64)*100000</f>
        <v>403.24423120859041</v>
      </c>
      <c r="R64" s="23">
        <f>(J64/$F64)*100000</f>
        <v>709.38999314599039</v>
      </c>
      <c r="S64" s="22">
        <f>K64/I64*100</f>
        <v>78.47025495750708</v>
      </c>
      <c r="T64" s="23">
        <f>L64/(J64+K64)*100</f>
        <v>15.033407572383073</v>
      </c>
      <c r="U64" s="23">
        <f>(M64/$F64)*100000</f>
        <v>38.839387708476124</v>
      </c>
      <c r="V64" s="22">
        <f>(N64/O64)*100</f>
        <v>5.2272727272727266</v>
      </c>
      <c r="W64" s="15">
        <v>2789558340.48</v>
      </c>
      <c r="X64" s="15">
        <v>11055</v>
      </c>
      <c r="Y64" s="14">
        <v>127696</v>
      </c>
      <c r="Z64" s="84">
        <f>W64/F64*1000</f>
        <v>15933049.694311172</v>
      </c>
      <c r="AA64" s="84" t="e">
        <f>#REF!/$F64*1000</f>
        <v>#REF!</v>
      </c>
      <c r="AB64" s="84">
        <f>X64/$G64</f>
        <v>1.0293296089385475</v>
      </c>
      <c r="AC64" s="84">
        <f>Y64/$G64</f>
        <v>11.88975791433892</v>
      </c>
      <c r="AD64" s="85">
        <v>6.2413697873515606</v>
      </c>
      <c r="AE64" s="14">
        <v>72</v>
      </c>
      <c r="AF64" s="14">
        <v>27</v>
      </c>
      <c r="AG64" s="14">
        <v>25</v>
      </c>
    </row>
    <row r="65" spans="1:33" x14ac:dyDescent="0.2">
      <c r="A65" s="14">
        <v>30</v>
      </c>
      <c r="B65" s="14" t="s">
        <v>3</v>
      </c>
      <c r="C65" s="73" t="s">
        <v>161</v>
      </c>
      <c r="D65" s="86">
        <v>0.38775259020868424</v>
      </c>
      <c r="E65" s="15" t="s">
        <v>98</v>
      </c>
      <c r="F65" s="18">
        <v>215223</v>
      </c>
      <c r="G65" s="18">
        <v>8452</v>
      </c>
      <c r="H65" s="18">
        <v>3731</v>
      </c>
      <c r="I65" s="19">
        <v>560</v>
      </c>
      <c r="J65" s="19">
        <v>645</v>
      </c>
      <c r="K65" s="19">
        <v>334</v>
      </c>
      <c r="L65" s="18">
        <v>517</v>
      </c>
      <c r="M65" s="19">
        <v>56</v>
      </c>
      <c r="N65" s="18">
        <v>11</v>
      </c>
      <c r="O65" s="19">
        <v>262</v>
      </c>
      <c r="P65" s="23">
        <f>H65/F65*100000</f>
        <v>1733.5507822119382</v>
      </c>
      <c r="Q65" s="23">
        <f>(I65/F65)*100000</f>
        <v>260.19523935638847</v>
      </c>
      <c r="R65" s="23">
        <f>(J65/$F65)*100000</f>
        <v>299.68915961584031</v>
      </c>
      <c r="S65" s="22">
        <f>K65/I65*100</f>
        <v>59.642857142857139</v>
      </c>
      <c r="T65" s="23">
        <f>L65/(J65+K65)*100</f>
        <v>52.80898876404494</v>
      </c>
      <c r="U65" s="23">
        <f>(M65/$F65)*100000</f>
        <v>26.019523935638851</v>
      </c>
      <c r="V65" s="22">
        <f>(N65/O65)*100</f>
        <v>4.1984732824427482</v>
      </c>
      <c r="W65" s="15">
        <v>902144327.64999998</v>
      </c>
      <c r="X65" s="15">
        <v>10083</v>
      </c>
      <c r="Y65" s="14">
        <v>5000</v>
      </c>
      <c r="Z65" s="84">
        <f>W65/F65*1000</f>
        <v>4191672.4869089266</v>
      </c>
      <c r="AA65" s="84" t="e">
        <f>#REF!/$F65*1000</f>
        <v>#REF!</v>
      </c>
      <c r="AB65" s="84">
        <f>X65/$G65</f>
        <v>1.1929720776147656</v>
      </c>
      <c r="AC65" s="84">
        <f>Y65/$G65</f>
        <v>0.59157595835305254</v>
      </c>
      <c r="AD65" s="85">
        <v>3.6355475763016156</v>
      </c>
      <c r="AE65" s="14">
        <v>92</v>
      </c>
      <c r="AF65" s="14">
        <v>23</v>
      </c>
      <c r="AG65" s="14">
        <v>27</v>
      </c>
    </row>
    <row r="66" spans="1:33" x14ac:dyDescent="0.2">
      <c r="A66" s="14">
        <v>35</v>
      </c>
      <c r="B66" s="14" t="s">
        <v>8</v>
      </c>
      <c r="C66" s="73" t="s">
        <v>161</v>
      </c>
      <c r="D66" s="86">
        <v>0.35673847872121628</v>
      </c>
      <c r="E66" s="15" t="s">
        <v>98</v>
      </c>
      <c r="F66" s="18">
        <v>236991</v>
      </c>
      <c r="G66" s="18">
        <v>10010</v>
      </c>
      <c r="H66" s="18">
        <v>4661</v>
      </c>
      <c r="I66" s="19">
        <v>563</v>
      </c>
      <c r="J66" s="19">
        <v>927</v>
      </c>
      <c r="K66" s="19">
        <v>370</v>
      </c>
      <c r="L66" s="18">
        <v>502</v>
      </c>
      <c r="M66" s="19">
        <v>90</v>
      </c>
      <c r="N66" s="18">
        <v>74</v>
      </c>
      <c r="O66" s="19">
        <v>641</v>
      </c>
      <c r="P66" s="23">
        <f>H66/F66*100000</f>
        <v>1966.741353047162</v>
      </c>
      <c r="Q66" s="23">
        <f>(I66/F66)*100000</f>
        <v>237.56176394884193</v>
      </c>
      <c r="R66" s="23">
        <f>(J66/$F66)*100000</f>
        <v>391.15409445928327</v>
      </c>
      <c r="S66" s="22">
        <f>K66/I66*100</f>
        <v>65.719360568383649</v>
      </c>
      <c r="T66" s="23">
        <f>L66/(J66+K66)*100</f>
        <v>38.704703161141097</v>
      </c>
      <c r="U66" s="23">
        <f>(M66/$F66)*100000</f>
        <v>37.976125675658572</v>
      </c>
      <c r="V66" s="22">
        <f>(N66/O66)*100</f>
        <v>11.54446177847114</v>
      </c>
      <c r="W66" s="15">
        <v>1192413262.0799999</v>
      </c>
      <c r="X66" s="15">
        <v>7891</v>
      </c>
      <c r="Y66" s="14">
        <v>34050</v>
      </c>
      <c r="Z66" s="84">
        <f>W66/F66*1000</f>
        <v>5031470.6553413421</v>
      </c>
      <c r="AA66" s="84" t="e">
        <f>#REF!/$F66*1000</f>
        <v>#REF!</v>
      </c>
      <c r="AB66" s="84">
        <f>X66/$G66</f>
        <v>0.7883116883116883</v>
      </c>
      <c r="AC66" s="84">
        <f>Y66/$G66</f>
        <v>3.4015984015984015</v>
      </c>
      <c r="AD66" s="85">
        <v>4.5442875481386391</v>
      </c>
      <c r="AE66" s="14">
        <v>70</v>
      </c>
      <c r="AF66" s="14">
        <v>56</v>
      </c>
      <c r="AG66" s="14">
        <v>7</v>
      </c>
    </row>
    <row r="67" spans="1:33" x14ac:dyDescent="0.2">
      <c r="A67" s="14">
        <v>75</v>
      </c>
      <c r="B67" s="14" t="s">
        <v>15</v>
      </c>
      <c r="C67" s="73" t="s">
        <v>166</v>
      </c>
      <c r="D67" s="86">
        <v>0.25141700897071845</v>
      </c>
      <c r="E67" s="15" t="s">
        <v>98</v>
      </c>
      <c r="F67" s="18">
        <v>264950</v>
      </c>
      <c r="G67" s="18">
        <v>10230</v>
      </c>
      <c r="H67" s="18">
        <v>7693</v>
      </c>
      <c r="I67" s="19">
        <v>1022</v>
      </c>
      <c r="J67" s="19">
        <v>2286</v>
      </c>
      <c r="K67" s="19">
        <v>707</v>
      </c>
      <c r="L67" s="18">
        <v>1076</v>
      </c>
      <c r="M67" s="19">
        <v>93</v>
      </c>
      <c r="N67" s="18">
        <v>47</v>
      </c>
      <c r="O67" s="19">
        <v>531</v>
      </c>
      <c r="P67" s="23">
        <f>H67/F67*100000</f>
        <v>2903.5667107001323</v>
      </c>
      <c r="Q67" s="23">
        <f>(I67/F67)*100000</f>
        <v>385.73315719947158</v>
      </c>
      <c r="R67" s="23">
        <f>(J67/$F67)*100000</f>
        <v>862.80430269862245</v>
      </c>
      <c r="S67" s="22">
        <f>K67/I67*100</f>
        <v>69.178082191780817</v>
      </c>
      <c r="T67" s="23">
        <f>L67/(J67+K67)*100</f>
        <v>35.950551286334779</v>
      </c>
      <c r="U67" s="23">
        <f>(M67/$F67)*100000</f>
        <v>35.100962445744479</v>
      </c>
      <c r="V67" s="22">
        <f>(N67/O67)*100</f>
        <v>8.8512241054613927</v>
      </c>
      <c r="W67" s="15">
        <v>1029658046.38</v>
      </c>
      <c r="X67" s="15">
        <v>6733</v>
      </c>
      <c r="Y67" s="14">
        <v>280</v>
      </c>
      <c r="Z67" s="84">
        <f>W67/F67*1000</f>
        <v>3886235.3137573129</v>
      </c>
      <c r="AA67" s="84" t="e">
        <f>#REF!/$F67*1000</f>
        <v>#REF!</v>
      </c>
      <c r="AB67" s="84">
        <f>X67/$G67</f>
        <v>0.65816226783968723</v>
      </c>
      <c r="AC67" s="84">
        <f>Y67/$G67</f>
        <v>2.7370478983382209E-2</v>
      </c>
      <c r="AD67" s="85">
        <v>8.7856825913326428</v>
      </c>
      <c r="AE67" s="14">
        <v>137</v>
      </c>
      <c r="AF67" s="14">
        <v>28</v>
      </c>
      <c r="AG67" s="14">
        <v>19</v>
      </c>
    </row>
    <row r="68" spans="1:33" x14ac:dyDescent="0.2">
      <c r="A68" s="14">
        <v>38</v>
      </c>
      <c r="B68" s="14" t="s">
        <v>17</v>
      </c>
      <c r="C68" s="73" t="s">
        <v>166</v>
      </c>
      <c r="D68" s="86">
        <v>0.30742843050885915</v>
      </c>
      <c r="E68" s="15" t="s">
        <v>98</v>
      </c>
      <c r="F68" s="18">
        <v>548477</v>
      </c>
      <c r="G68" s="18">
        <v>9935</v>
      </c>
      <c r="H68" s="18">
        <v>19606</v>
      </c>
      <c r="I68" s="19">
        <v>2459</v>
      </c>
      <c r="J68" s="19">
        <v>3579</v>
      </c>
      <c r="K68" s="19">
        <v>1709</v>
      </c>
      <c r="L68" s="18">
        <v>2227</v>
      </c>
      <c r="M68" s="19">
        <v>543</v>
      </c>
      <c r="N68" s="18">
        <v>106</v>
      </c>
      <c r="O68" s="19">
        <v>1342</v>
      </c>
      <c r="P68" s="23">
        <f>H68/F68*100000</f>
        <v>3574.6257363572217</v>
      </c>
      <c r="Q68" s="23">
        <f>(I68/F68)*100000</f>
        <v>448.33238221475108</v>
      </c>
      <c r="R68" s="23">
        <f>(J68/$F68)*100000</f>
        <v>652.53419924627656</v>
      </c>
      <c r="S68" s="22">
        <f>K68/I68*100</f>
        <v>69.499796665311095</v>
      </c>
      <c r="T68" s="23">
        <f>L68/(J68+K68)*100</f>
        <v>42.114220877458393</v>
      </c>
      <c r="U68" s="23">
        <f>(M68/$F68)*100000</f>
        <v>99.001416650105668</v>
      </c>
      <c r="V68" s="22">
        <f>(N68/O68)*100</f>
        <v>7.8986587183308492</v>
      </c>
      <c r="W68" s="15">
        <v>4832858846.8500004</v>
      </c>
      <c r="X68" s="15">
        <v>6250</v>
      </c>
      <c r="Y68" s="14">
        <v>50000</v>
      </c>
      <c r="Z68" s="84">
        <f>W68/F68*1000</f>
        <v>8811415.6962826159</v>
      </c>
      <c r="AA68" s="84" t="e">
        <f>#REF!/$F68*1000</f>
        <v>#REF!</v>
      </c>
      <c r="AB68" s="84">
        <f>X68/$G68</f>
        <v>0.62908907901358835</v>
      </c>
      <c r="AC68" s="84">
        <f>Y68/$G68</f>
        <v>5.0327126321087068</v>
      </c>
      <c r="AD68" s="85">
        <v>8.785181188742019</v>
      </c>
      <c r="AE68" s="14">
        <v>316</v>
      </c>
      <c r="AF68" s="14">
        <v>57</v>
      </c>
      <c r="AG68" s="14">
        <v>42</v>
      </c>
    </row>
    <row r="69" spans="1:33" x14ac:dyDescent="0.2">
      <c r="A69" s="14">
        <v>42</v>
      </c>
      <c r="B69" s="14" t="s">
        <v>23</v>
      </c>
      <c r="C69" s="73" t="s">
        <v>166</v>
      </c>
      <c r="D69" s="86">
        <v>0.3762377269234225</v>
      </c>
      <c r="E69" s="15" t="s">
        <v>98</v>
      </c>
      <c r="F69" s="18">
        <v>565455</v>
      </c>
      <c r="G69" s="18">
        <v>8814</v>
      </c>
      <c r="H69" s="18">
        <v>17337</v>
      </c>
      <c r="I69" s="19">
        <v>1895</v>
      </c>
      <c r="J69" s="19">
        <v>2913</v>
      </c>
      <c r="K69" s="19">
        <v>1424</v>
      </c>
      <c r="L69" s="18">
        <v>1799</v>
      </c>
      <c r="M69" s="19">
        <v>245</v>
      </c>
      <c r="N69" s="18">
        <v>127</v>
      </c>
      <c r="O69" s="19">
        <v>787</v>
      </c>
      <c r="P69" s="23">
        <f>H69/F69*100000</f>
        <v>3066.0264742552458</v>
      </c>
      <c r="Q69" s="23">
        <f>(I69/F69)*100000</f>
        <v>335.12834796756596</v>
      </c>
      <c r="R69" s="23">
        <f>(J69/$F69)*100000</f>
        <v>515.160357588137</v>
      </c>
      <c r="S69" s="22">
        <f>K69/I69*100</f>
        <v>75.145118733509236</v>
      </c>
      <c r="T69" s="23">
        <f>L69/(J69+K69)*100</f>
        <v>41.480285911920681</v>
      </c>
      <c r="U69" s="23">
        <f>(M69/$F69)*100000</f>
        <v>43.327939446994009</v>
      </c>
      <c r="V69" s="22">
        <f>(N69/O69)*100</f>
        <v>16.137229987293519</v>
      </c>
      <c r="W69" s="15">
        <v>3521943749.0300002</v>
      </c>
      <c r="X69" s="15">
        <v>7100</v>
      </c>
      <c r="Y69" s="14">
        <v>24288</v>
      </c>
      <c r="Z69" s="84">
        <f>W69/F69*1000</f>
        <v>6228512.8772935076</v>
      </c>
      <c r="AA69" s="84" t="e">
        <f>#REF!/$F69*1000</f>
        <v>#REF!</v>
      </c>
      <c r="AB69" s="84">
        <f>X69/$G69</f>
        <v>0.80553664624461085</v>
      </c>
      <c r="AC69" s="84">
        <f>Y69/$G69</f>
        <v>2.7556160653505786</v>
      </c>
      <c r="AD69" s="85">
        <v>6.6935809446911589</v>
      </c>
      <c r="AE69" s="14">
        <v>246</v>
      </c>
      <c r="AF69" s="14">
        <v>65</v>
      </c>
      <c r="AG69" s="14">
        <v>30</v>
      </c>
    </row>
    <row r="70" spans="1:33" x14ac:dyDescent="0.2">
      <c r="A70" s="14">
        <v>43</v>
      </c>
      <c r="B70" s="14" t="s">
        <v>24</v>
      </c>
      <c r="C70" s="73" t="s">
        <v>164</v>
      </c>
      <c r="D70" s="86">
        <v>0.30780792012292119</v>
      </c>
      <c r="E70" s="15" t="s">
        <v>98</v>
      </c>
      <c r="F70" s="18">
        <v>243399</v>
      </c>
      <c r="G70" s="18">
        <v>9210</v>
      </c>
      <c r="H70" s="18">
        <v>4617</v>
      </c>
      <c r="I70" s="19">
        <v>581</v>
      </c>
      <c r="J70" s="19">
        <v>1136</v>
      </c>
      <c r="K70" s="19">
        <v>380</v>
      </c>
      <c r="L70" s="18">
        <v>455</v>
      </c>
      <c r="M70" s="19">
        <v>77</v>
      </c>
      <c r="N70" s="18">
        <v>38</v>
      </c>
      <c r="O70" s="19">
        <v>558</v>
      </c>
      <c r="P70" s="23">
        <f>H70/F70*100000</f>
        <v>1896.8853610737922</v>
      </c>
      <c r="Q70" s="23">
        <f>(I70/F70)*100000</f>
        <v>238.70270625598297</v>
      </c>
      <c r="R70" s="23">
        <f>(J70/$F70)*100000</f>
        <v>466.72336369500289</v>
      </c>
      <c r="S70" s="22">
        <f>K70/I70*100</f>
        <v>65.404475043029265</v>
      </c>
      <c r="T70" s="23">
        <f>L70/(J70+K70)*100</f>
        <v>30.013192612137203</v>
      </c>
      <c r="U70" s="23">
        <f>(M70/$F70)*100000</f>
        <v>31.63529841946762</v>
      </c>
      <c r="V70" s="22">
        <f>(N70/O70)*100</f>
        <v>6.8100358422939076</v>
      </c>
      <c r="W70" s="15">
        <v>2717853361</v>
      </c>
      <c r="X70" s="15"/>
      <c r="Y70" s="14">
        <v>50000</v>
      </c>
      <c r="Z70" s="84">
        <f>W70/F70*1000</f>
        <v>11166247.030595852</v>
      </c>
      <c r="AA70" s="84" t="e">
        <f>#REF!/$F70*1000</f>
        <v>#REF!</v>
      </c>
      <c r="AB70" s="84">
        <f>X70/$G70</f>
        <v>0</v>
      </c>
      <c r="AC70" s="84">
        <f>Y70/$G70</f>
        <v>5.4288816503800215</v>
      </c>
      <c r="AD70" s="85">
        <v>26.455754241173775</v>
      </c>
      <c r="AE70" s="14">
        <v>142</v>
      </c>
      <c r="AF70" s="14">
        <v>10</v>
      </c>
      <c r="AG70" s="14">
        <v>136</v>
      </c>
    </row>
    <row r="71" spans="1:33" x14ac:dyDescent="0.2">
      <c r="A71" s="14">
        <v>24</v>
      </c>
      <c r="B71" s="14" t="s">
        <v>27</v>
      </c>
      <c r="C71" s="73" t="s">
        <v>166</v>
      </c>
      <c r="D71" s="86">
        <v>0.31963698853930744</v>
      </c>
      <c r="E71" s="15" t="s">
        <v>98</v>
      </c>
      <c r="F71" s="18">
        <v>588344</v>
      </c>
      <c r="G71" s="18">
        <v>10799</v>
      </c>
      <c r="H71" s="18">
        <v>15682</v>
      </c>
      <c r="I71" s="19">
        <v>2384</v>
      </c>
      <c r="J71" s="19">
        <v>3090</v>
      </c>
      <c r="K71" s="19">
        <v>1429</v>
      </c>
      <c r="L71" s="18">
        <v>2309</v>
      </c>
      <c r="M71" s="19">
        <v>162</v>
      </c>
      <c r="N71" s="18">
        <v>89</v>
      </c>
      <c r="O71" s="19">
        <v>1596</v>
      </c>
      <c r="P71" s="23">
        <f>H71/F71*100000</f>
        <v>2665.4474253158014</v>
      </c>
      <c r="Q71" s="23">
        <f>(I71/F71)*100000</f>
        <v>405.20511809417616</v>
      </c>
      <c r="R71" s="23">
        <f>(J71/$F71)*100000</f>
        <v>525.20294249622668</v>
      </c>
      <c r="S71" s="22">
        <f>K71/I71*100</f>
        <v>59.941275167785236</v>
      </c>
      <c r="T71" s="23">
        <f>L71/(J71+K71)*100</f>
        <v>51.095375082982962</v>
      </c>
      <c r="U71" s="23">
        <f>(M71/$F71)*100000</f>
        <v>27.534911548345868</v>
      </c>
      <c r="V71" s="22">
        <f>(N71/O71)*100</f>
        <v>5.5764411027568919</v>
      </c>
      <c r="W71" s="15">
        <v>2746364550.29</v>
      </c>
      <c r="X71" s="15">
        <v>868</v>
      </c>
      <c r="Y71" s="14">
        <v>1000</v>
      </c>
      <c r="Z71" s="84">
        <f>W71/F71*1000</f>
        <v>4667957.0970214698</v>
      </c>
      <c r="AA71" s="84" t="e">
        <f>#REF!/$F71*1000</f>
        <v>#REF!</v>
      </c>
      <c r="AB71" s="84">
        <f>X71/$G71</f>
        <v>8.0377812760440787E-2</v>
      </c>
      <c r="AC71" s="84">
        <f>Y71/$G71</f>
        <v>9.2601166774701357E-2</v>
      </c>
      <c r="AD71" s="85">
        <v>17.732137691640151</v>
      </c>
      <c r="AE71" s="14">
        <v>207</v>
      </c>
      <c r="AF71" s="14">
        <v>170</v>
      </c>
      <c r="AG71" s="14">
        <v>0</v>
      </c>
    </row>
    <row r="72" spans="1:33" x14ac:dyDescent="0.2">
      <c r="A72" s="14">
        <v>45</v>
      </c>
      <c r="B72" s="14" t="s">
        <v>28</v>
      </c>
      <c r="C72" s="73" t="s">
        <v>165</v>
      </c>
      <c r="D72" s="86">
        <v>0.32284858816732148</v>
      </c>
      <c r="E72" s="15" t="s">
        <v>98</v>
      </c>
      <c r="F72" s="18">
        <v>176506</v>
      </c>
      <c r="G72" s="18">
        <v>9032</v>
      </c>
      <c r="H72" s="18">
        <v>5264</v>
      </c>
      <c r="I72" s="19">
        <v>875</v>
      </c>
      <c r="J72" s="19">
        <v>591</v>
      </c>
      <c r="K72" s="19">
        <v>548</v>
      </c>
      <c r="L72" s="18">
        <v>354</v>
      </c>
      <c r="M72" s="19">
        <v>329</v>
      </c>
      <c r="N72" s="18">
        <v>23</v>
      </c>
      <c r="O72" s="19">
        <v>438</v>
      </c>
      <c r="P72" s="23">
        <f>H72/F72*100000</f>
        <v>2982.3348781344544</v>
      </c>
      <c r="Q72" s="23">
        <f>(I72/F72)*100000</f>
        <v>495.73385607288134</v>
      </c>
      <c r="R72" s="23">
        <f>(J72/$F72)*100000</f>
        <v>334.83281021608332</v>
      </c>
      <c r="S72" s="22">
        <f>K72/I72*100</f>
        <v>62.628571428571433</v>
      </c>
      <c r="T72" s="23">
        <f>L72/(J72+K72)*100</f>
        <v>31.079894644424932</v>
      </c>
      <c r="U72" s="23">
        <f>(M72/$F72)*100000</f>
        <v>186.3959298834034</v>
      </c>
      <c r="V72" s="22">
        <f>(N72/O72)*100</f>
        <v>5.2511415525114149</v>
      </c>
      <c r="W72" s="15">
        <v>1682978562.46</v>
      </c>
      <c r="X72" s="15">
        <v>6730</v>
      </c>
      <c r="Y72" s="14">
        <v>1988</v>
      </c>
      <c r="Z72" s="84">
        <f>W72/F72*1000</f>
        <v>9534965.1709290333</v>
      </c>
      <c r="AA72" s="84" t="e">
        <f>#REF!/$F72*1000</f>
        <v>#REF!</v>
      </c>
      <c r="AB72" s="84">
        <f>X72/$G72</f>
        <v>0.74512843224092118</v>
      </c>
      <c r="AC72" s="84">
        <f>Y72/$G72</f>
        <v>0.22010628875110719</v>
      </c>
      <c r="AD72" s="85">
        <v>11.534195933456562</v>
      </c>
      <c r="AE72" s="14">
        <v>111</v>
      </c>
      <c r="AF72" s="14">
        <v>30</v>
      </c>
      <c r="AG72" s="14">
        <v>4</v>
      </c>
    </row>
    <row r="73" spans="1:33" x14ac:dyDescent="0.2">
      <c r="A73" s="14">
        <v>57</v>
      </c>
      <c r="B73" s="14" t="s">
        <v>41</v>
      </c>
      <c r="C73" s="73" t="s">
        <v>160</v>
      </c>
      <c r="D73" s="86">
        <v>0.30361257929458735</v>
      </c>
      <c r="E73" s="15" t="s">
        <v>98</v>
      </c>
      <c r="F73" s="18">
        <v>133576</v>
      </c>
      <c r="G73" s="18">
        <v>8764</v>
      </c>
      <c r="H73" s="18">
        <v>2399</v>
      </c>
      <c r="I73" s="19">
        <v>264</v>
      </c>
      <c r="J73" s="19">
        <v>743</v>
      </c>
      <c r="K73" s="19">
        <v>178</v>
      </c>
      <c r="L73" s="18">
        <v>291</v>
      </c>
      <c r="M73" s="19">
        <v>11</v>
      </c>
      <c r="N73" s="18">
        <v>19</v>
      </c>
      <c r="O73" s="19">
        <v>249</v>
      </c>
      <c r="P73" s="23">
        <f>H73/F73*100000</f>
        <v>1795.9813140085046</v>
      </c>
      <c r="Q73" s="23">
        <f>(I73/F73)*100000</f>
        <v>197.64029466371207</v>
      </c>
      <c r="R73" s="23">
        <f>(J73/$F73)*100000</f>
        <v>556.23764748158351</v>
      </c>
      <c r="S73" s="22">
        <f>K73/I73*100</f>
        <v>67.424242424242422</v>
      </c>
      <c r="T73" s="23">
        <f>L73/(J73+K73)*100</f>
        <v>31.596091205211724</v>
      </c>
      <c r="U73" s="23">
        <f>(M73/$F73)*100000</f>
        <v>8.2350122776546684</v>
      </c>
      <c r="V73" s="22">
        <f>(N73/O73)*100</f>
        <v>7.6305220883534144</v>
      </c>
      <c r="W73" s="15">
        <v>745831306.49000001</v>
      </c>
      <c r="X73" s="15"/>
      <c r="Z73" s="84">
        <f>W73/F73*1000</f>
        <v>5583572.6963676102</v>
      </c>
      <c r="AA73" s="84" t="e">
        <f>#REF!/$F73*1000</f>
        <v>#REF!</v>
      </c>
      <c r="AB73" s="84">
        <f>X73/$G73</f>
        <v>0</v>
      </c>
      <c r="AC73" s="84">
        <f>Y73/$G73</f>
        <v>0</v>
      </c>
      <c r="AD73" s="85">
        <v>18.251928020565554</v>
      </c>
      <c r="AE73" s="14">
        <v>110</v>
      </c>
      <c r="AF73" s="14">
        <v>34</v>
      </c>
      <c r="AG73" s="14">
        <v>16</v>
      </c>
    </row>
    <row r="74" spans="1:33" x14ac:dyDescent="0.2">
      <c r="A74" s="14">
        <v>60</v>
      </c>
      <c r="B74" s="14" t="s">
        <v>53</v>
      </c>
      <c r="C74" s="73" t="s">
        <v>161</v>
      </c>
      <c r="D74" s="86">
        <v>0.35992670058922138</v>
      </c>
      <c r="E74" s="15" t="s">
        <v>98</v>
      </c>
      <c r="F74" s="18">
        <v>112887</v>
      </c>
      <c r="G74" s="18">
        <v>10266</v>
      </c>
      <c r="H74" s="18">
        <v>2563</v>
      </c>
      <c r="I74" s="19">
        <v>266</v>
      </c>
      <c r="J74" s="19">
        <v>478</v>
      </c>
      <c r="K74" s="19">
        <v>182</v>
      </c>
      <c r="L74" s="18">
        <v>266</v>
      </c>
      <c r="M74" s="19">
        <v>50</v>
      </c>
      <c r="N74" s="18">
        <v>10</v>
      </c>
      <c r="O74" s="19">
        <v>201</v>
      </c>
      <c r="P74" s="23">
        <f>H74/F74*100000</f>
        <v>2270.4120049252792</v>
      </c>
      <c r="Q74" s="23">
        <f>(I74/F74)*100000</f>
        <v>235.63386395244802</v>
      </c>
      <c r="R74" s="23">
        <f>(J74/$F74)*100000</f>
        <v>423.43228183936145</v>
      </c>
      <c r="S74" s="22">
        <f>K74/I74*100</f>
        <v>68.421052631578945</v>
      </c>
      <c r="T74" s="23">
        <f>L74/(J74+K74)*100</f>
        <v>40.303030303030305</v>
      </c>
      <c r="U74" s="23">
        <f>(M74/$F74)*100000</f>
        <v>44.292079690309777</v>
      </c>
      <c r="V74" s="22">
        <f>(N74/O74)*100</f>
        <v>4.9751243781094532</v>
      </c>
      <c r="W74" s="15">
        <v>866289859.13999999</v>
      </c>
      <c r="X74" s="15">
        <v>9503</v>
      </c>
      <c r="Y74" s="14" t="s">
        <v>14</v>
      </c>
      <c r="Z74" s="84">
        <f>W74/F74*1000</f>
        <v>7673955.8951872224</v>
      </c>
      <c r="AA74" s="84" t="e">
        <f>#REF!/$F74*1000</f>
        <v>#REF!</v>
      </c>
      <c r="AB74" s="84">
        <f>X74/$G74</f>
        <v>0.92567699201246834</v>
      </c>
      <c r="AC74" s="14" t="s">
        <v>14</v>
      </c>
      <c r="AD74" s="85">
        <v>8.9359200470311588</v>
      </c>
      <c r="AE74" s="14">
        <v>71</v>
      </c>
      <c r="AF74" s="14">
        <v>0</v>
      </c>
      <c r="AG74" s="14">
        <v>10</v>
      </c>
    </row>
    <row r="75" spans="1:33" x14ac:dyDescent="0.2">
      <c r="A75" s="14">
        <v>12</v>
      </c>
      <c r="B75" s="14" t="s">
        <v>64</v>
      </c>
      <c r="C75" s="73" t="s">
        <v>164</v>
      </c>
      <c r="D75" s="86">
        <v>0.38482790477210083</v>
      </c>
      <c r="E75" s="15" t="s">
        <v>98</v>
      </c>
      <c r="F75" s="18">
        <v>139988</v>
      </c>
      <c r="G75" s="18">
        <v>8717</v>
      </c>
      <c r="H75" s="18">
        <v>2425</v>
      </c>
      <c r="I75" s="19">
        <v>343</v>
      </c>
      <c r="J75" s="19">
        <v>422</v>
      </c>
      <c r="K75" s="19">
        <v>230</v>
      </c>
      <c r="L75" s="18">
        <v>228</v>
      </c>
      <c r="M75" s="19">
        <v>11</v>
      </c>
      <c r="N75" s="18">
        <v>11</v>
      </c>
      <c r="O75" s="19">
        <v>157</v>
      </c>
      <c r="P75" s="23">
        <f>H75/F75*100000</f>
        <v>1732.2913392576504</v>
      </c>
      <c r="Q75" s="23">
        <f>(I75/F75)*100000</f>
        <v>245.02100180015429</v>
      </c>
      <c r="R75" s="23">
        <f>(J75/$F75)*100000</f>
        <v>301.45441037803238</v>
      </c>
      <c r="S75" s="22">
        <f>K75/I75*100</f>
        <v>67.055393586005835</v>
      </c>
      <c r="T75" s="23">
        <f>L75/(J75+K75)*100</f>
        <v>34.969325153374228</v>
      </c>
      <c r="U75" s="23">
        <f>(M75/$F75)*100000</f>
        <v>7.8578163842615085</v>
      </c>
      <c r="V75" s="22">
        <f>(N75/O75)*100</f>
        <v>7.0063694267515926</v>
      </c>
      <c r="W75" s="15">
        <v>783388666.04999995</v>
      </c>
      <c r="X75" s="15">
        <v>5456</v>
      </c>
      <c r="Y75" s="14">
        <v>75000</v>
      </c>
      <c r="Z75" s="84">
        <f>W75/F75*1000</f>
        <v>5596112.9957567789</v>
      </c>
      <c r="AA75" s="84" t="e">
        <f>#REF!/$F75*1000</f>
        <v>#REF!</v>
      </c>
      <c r="AB75" s="84">
        <f>X75/$G75</f>
        <v>0.62590340713548243</v>
      </c>
      <c r="AC75" s="84">
        <f>Y75/$G75</f>
        <v>8.6038774807846732</v>
      </c>
      <c r="AD75" s="85">
        <v>8.4231145935357485</v>
      </c>
      <c r="AE75" s="14">
        <v>29</v>
      </c>
      <c r="AF75" s="14">
        <v>91</v>
      </c>
      <c r="AG75" s="14">
        <v>37</v>
      </c>
    </row>
    <row r="76" spans="1:33" x14ac:dyDescent="0.2">
      <c r="A76" s="14">
        <v>13</v>
      </c>
      <c r="B76" s="14" t="s">
        <v>65</v>
      </c>
      <c r="C76" s="73" t="s">
        <v>164</v>
      </c>
      <c r="D76" s="86">
        <v>0.38784602567010912</v>
      </c>
      <c r="E76" s="15" t="s">
        <v>98</v>
      </c>
      <c r="F76" s="18">
        <v>135775</v>
      </c>
      <c r="G76" s="18">
        <v>8149</v>
      </c>
      <c r="H76" s="18">
        <v>1777</v>
      </c>
      <c r="I76" s="19">
        <v>235</v>
      </c>
      <c r="J76" s="19">
        <v>359</v>
      </c>
      <c r="K76" s="19">
        <v>131</v>
      </c>
      <c r="L76" s="18">
        <v>268</v>
      </c>
      <c r="M76" s="19">
        <v>21</v>
      </c>
      <c r="N76" s="18">
        <v>7</v>
      </c>
      <c r="O76" s="19">
        <v>144</v>
      </c>
      <c r="P76" s="23">
        <f>H76/F76*100000</f>
        <v>1308.7829129073834</v>
      </c>
      <c r="Q76" s="23">
        <f>(I76/F76)*100000</f>
        <v>173.08046400294606</v>
      </c>
      <c r="R76" s="23">
        <f>(J76/$F76)*100000</f>
        <v>264.40802798747927</v>
      </c>
      <c r="S76" s="22">
        <f>K76/I76*100</f>
        <v>55.744680851063833</v>
      </c>
      <c r="T76" s="23">
        <f>L76/(J76+K76)*100</f>
        <v>54.693877551020407</v>
      </c>
      <c r="U76" s="23">
        <f>(M76/$F76)*100000</f>
        <v>15.46676486834837</v>
      </c>
      <c r="V76" s="22">
        <f>(N76/O76)*100</f>
        <v>4.8611111111111116</v>
      </c>
      <c r="W76" s="15">
        <v>692051970.94000006</v>
      </c>
      <c r="X76" s="15">
        <v>2960</v>
      </c>
      <c r="Y76" s="14">
        <v>500</v>
      </c>
      <c r="Z76" s="84">
        <f>W76/F76*1000</f>
        <v>5097050.0529552577</v>
      </c>
      <c r="AA76" s="84" t="e">
        <f>#REF!/$F76*1000</f>
        <v>#REF!</v>
      </c>
      <c r="AB76" s="84">
        <f>X76/$G76</f>
        <v>0.36323475273039635</v>
      </c>
      <c r="AC76" s="84">
        <f>Y76/$G76</f>
        <v>6.1357221744999385E-2</v>
      </c>
      <c r="AD76" s="85">
        <v>15.817694369973189</v>
      </c>
      <c r="AE76" s="14">
        <v>33</v>
      </c>
      <c r="AF76" s="14">
        <v>0</v>
      </c>
      <c r="AG76" s="14">
        <v>4</v>
      </c>
    </row>
    <row r="77" spans="1:33" x14ac:dyDescent="0.2">
      <c r="A77" s="14">
        <v>65</v>
      </c>
      <c r="B77" s="14" t="s">
        <v>84</v>
      </c>
      <c r="C77" s="73" t="s">
        <v>167</v>
      </c>
      <c r="D77" s="86">
        <v>0.35103209121761958</v>
      </c>
      <c r="E77" s="15" t="s">
        <v>98</v>
      </c>
      <c r="F77" s="18">
        <v>97950</v>
      </c>
      <c r="G77" s="18">
        <v>13672</v>
      </c>
      <c r="H77" s="18">
        <v>2979</v>
      </c>
      <c r="I77" s="19">
        <v>316</v>
      </c>
      <c r="J77" s="19">
        <v>477</v>
      </c>
      <c r="K77" s="19">
        <v>196</v>
      </c>
      <c r="L77" s="18">
        <v>385</v>
      </c>
      <c r="M77" s="19">
        <v>43</v>
      </c>
      <c r="N77" s="18">
        <v>7</v>
      </c>
      <c r="O77" s="19">
        <v>127</v>
      </c>
      <c r="P77" s="23">
        <f>H77/F77*100000</f>
        <v>3041.3476263399693</v>
      </c>
      <c r="Q77" s="23">
        <f>(I77/F77)*100000</f>
        <v>322.61357835630423</v>
      </c>
      <c r="R77" s="23">
        <f>(J77/$F77)*100000</f>
        <v>486.98315467075037</v>
      </c>
      <c r="S77" s="22">
        <f>K77/I77*100</f>
        <v>62.025316455696199</v>
      </c>
      <c r="T77" s="23">
        <f>L77/(J77+K77)*100</f>
        <v>57.206537890044572</v>
      </c>
      <c r="U77" s="23">
        <f>(M77/$F77)*100000</f>
        <v>43.899948953547728</v>
      </c>
      <c r="V77" s="22">
        <f>(N77/O77)*100</f>
        <v>5.5118110236220472</v>
      </c>
      <c r="W77" s="15">
        <v>2049630628.03</v>
      </c>
      <c r="X77" s="15">
        <v>14105</v>
      </c>
      <c r="Y77" s="14" t="s">
        <v>14</v>
      </c>
      <c r="Z77" s="84">
        <f>W77/F77*1000</f>
        <v>20925274.40561511</v>
      </c>
      <c r="AA77" s="84" t="e">
        <f>#REF!/$F77*1000</f>
        <v>#REF!</v>
      </c>
      <c r="AB77" s="84">
        <f>X77/$G77</f>
        <v>1.0316705675833822</v>
      </c>
      <c r="AC77" s="14" t="s">
        <v>14</v>
      </c>
      <c r="AD77" s="85">
        <v>32.908163265306122</v>
      </c>
      <c r="AE77" s="14">
        <v>53</v>
      </c>
      <c r="AF77" s="14">
        <v>0</v>
      </c>
      <c r="AG77" s="14">
        <v>0</v>
      </c>
    </row>
    <row r="78" spans="1:33" x14ac:dyDescent="0.2">
      <c r="A78" s="14">
        <v>67</v>
      </c>
      <c r="B78" s="14" t="s">
        <v>46</v>
      </c>
      <c r="C78" s="73" t="s">
        <v>160</v>
      </c>
      <c r="D78" s="86">
        <v>0.37678514830701204</v>
      </c>
      <c r="E78" s="15" t="s">
        <v>98</v>
      </c>
      <c r="F78" s="18">
        <v>158945</v>
      </c>
      <c r="G78" s="18">
        <v>10258</v>
      </c>
      <c r="H78" s="18">
        <v>3399</v>
      </c>
      <c r="I78" s="19">
        <v>515</v>
      </c>
      <c r="J78" s="19">
        <v>708</v>
      </c>
      <c r="K78" s="19">
        <v>346</v>
      </c>
      <c r="L78" s="18">
        <v>535</v>
      </c>
      <c r="M78" s="19">
        <v>34</v>
      </c>
      <c r="N78" s="18">
        <v>24</v>
      </c>
      <c r="O78" s="19">
        <v>397</v>
      </c>
      <c r="P78" s="23">
        <f>H78/F78*100000</f>
        <v>2138.475573311523</v>
      </c>
      <c r="Q78" s="23">
        <f>(I78/F78)*100000</f>
        <v>324.01145050174591</v>
      </c>
      <c r="R78" s="23">
        <f>(J78/$F78)*100000</f>
        <v>445.43710088395352</v>
      </c>
      <c r="S78" s="22">
        <f>K78/I78*100</f>
        <v>67.184466019417471</v>
      </c>
      <c r="T78" s="23">
        <f>L78/(J78+K78)*100</f>
        <v>50.759013282732447</v>
      </c>
      <c r="U78" s="23">
        <f>(M78/$F78)*100000</f>
        <v>21.391047217590991</v>
      </c>
      <c r="V78" s="22">
        <f>(N78/O78)*100</f>
        <v>6.0453400503778338</v>
      </c>
      <c r="W78" s="15">
        <v>999226433.92999995</v>
      </c>
      <c r="X78" s="15"/>
      <c r="Y78" s="14">
        <v>5710</v>
      </c>
      <c r="Z78" s="84">
        <f>W78/F78*1000</f>
        <v>6286617.5968416743</v>
      </c>
      <c r="AA78" s="84" t="e">
        <f>#REF!/$F78*1000</f>
        <v>#REF!</v>
      </c>
      <c r="AB78" s="84">
        <f>X78/$G78</f>
        <v>0</v>
      </c>
      <c r="AC78" s="84">
        <f>Y78/$G78</f>
        <v>0.5566387209982453</v>
      </c>
      <c r="AD78" s="85">
        <v>16.883963494132985</v>
      </c>
      <c r="AE78" s="14">
        <v>168</v>
      </c>
      <c r="AF78" s="14">
        <v>11</v>
      </c>
      <c r="AG78" s="14">
        <v>3</v>
      </c>
    </row>
    <row r="79" spans="1:33" x14ac:dyDescent="0.2">
      <c r="A79" s="14">
        <v>27</v>
      </c>
      <c r="B79" s="14" t="s">
        <v>83</v>
      </c>
      <c r="C79" s="73" t="s">
        <v>167</v>
      </c>
      <c r="D79" s="86">
        <v>0.36323840806313734</v>
      </c>
      <c r="E79" s="15" t="s">
        <v>98</v>
      </c>
      <c r="F79" s="18">
        <v>255311</v>
      </c>
      <c r="G79" s="18">
        <v>13417</v>
      </c>
      <c r="H79" s="18">
        <v>7417</v>
      </c>
      <c r="I79" s="19">
        <v>881</v>
      </c>
      <c r="J79" s="19">
        <v>1470</v>
      </c>
      <c r="K79" s="19">
        <v>661</v>
      </c>
      <c r="L79" s="18">
        <v>959</v>
      </c>
      <c r="M79" s="19">
        <v>116</v>
      </c>
      <c r="N79" s="18">
        <v>36</v>
      </c>
      <c r="O79" s="19">
        <v>669</v>
      </c>
      <c r="P79" s="23">
        <f>H79/F79*100000</f>
        <v>2905.0843872766936</v>
      </c>
      <c r="Q79" s="23">
        <f>(I79/F79)*100000</f>
        <v>345.06934679665193</v>
      </c>
      <c r="R79" s="23">
        <f>(J79/$F79)*100000</f>
        <v>575.76837660735339</v>
      </c>
      <c r="S79" s="22">
        <f>K79/I79*100</f>
        <v>75.028376844494886</v>
      </c>
      <c r="T79" s="23">
        <f>L79/(J79+K79)*100</f>
        <v>45.002346316283436</v>
      </c>
      <c r="U79" s="23">
        <f>(M79/$F79)*100000</f>
        <v>45.434783460172106</v>
      </c>
      <c r="V79" s="22">
        <f>(N79/O79)*100</f>
        <v>5.3811659192825116</v>
      </c>
      <c r="W79" s="15">
        <v>2828578087.5700002</v>
      </c>
      <c r="X79" s="15"/>
      <c r="Y79" s="14">
        <v>3000</v>
      </c>
      <c r="Z79" s="84">
        <f>W79/F79*1000</f>
        <v>11078951.112838851</v>
      </c>
      <c r="AA79" s="84" t="e">
        <f>#REF!/$F79*1000</f>
        <v>#REF!</v>
      </c>
      <c r="AB79" s="84">
        <f>X79/$G79</f>
        <v>0</v>
      </c>
      <c r="AC79" s="84">
        <f>Y79/$G79</f>
        <v>0.22359692926883803</v>
      </c>
      <c r="AD79" s="85">
        <v>15.461493239271018</v>
      </c>
      <c r="AE79" s="14">
        <v>96</v>
      </c>
      <c r="AF79" s="14">
        <v>21</v>
      </c>
      <c r="AG79" s="14">
        <v>24</v>
      </c>
    </row>
    <row r="80" spans="1:33" x14ac:dyDescent="0.2">
      <c r="A80" s="14">
        <v>74</v>
      </c>
      <c r="B80" s="14" t="s">
        <v>76</v>
      </c>
      <c r="C80" s="73" t="s">
        <v>165</v>
      </c>
      <c r="D80" s="86">
        <v>0.30145864114120086</v>
      </c>
      <c r="E80" s="15" t="s">
        <v>98</v>
      </c>
      <c r="F80" s="18">
        <v>703615</v>
      </c>
      <c r="G80" s="18">
        <v>9397</v>
      </c>
      <c r="H80" s="18">
        <v>14392</v>
      </c>
      <c r="I80" s="19">
        <v>2098</v>
      </c>
      <c r="J80" s="19">
        <v>3414</v>
      </c>
      <c r="K80" s="19">
        <v>1177</v>
      </c>
      <c r="L80" s="18">
        <v>2190</v>
      </c>
      <c r="M80" s="19">
        <v>345</v>
      </c>
      <c r="N80" s="18">
        <v>79</v>
      </c>
      <c r="O80" s="19">
        <v>1245</v>
      </c>
      <c r="P80" s="23">
        <f>H80/F80*100000</f>
        <v>2045.4367800572754</v>
      </c>
      <c r="Q80" s="23">
        <f>(I80/F80)*100000</f>
        <v>298.17442777655396</v>
      </c>
      <c r="R80" s="23">
        <f>(J80/$F80)*100000</f>
        <v>485.20853023315306</v>
      </c>
      <c r="S80" s="22">
        <f>K80/I80*100</f>
        <v>56.101048617731173</v>
      </c>
      <c r="T80" s="23">
        <f>L80/(J80+K80)*100</f>
        <v>47.702025702461334</v>
      </c>
      <c r="U80" s="23">
        <f>(M80/$F80)*100000</f>
        <v>49.032496464685948</v>
      </c>
      <c r="V80" s="22">
        <f>(N80/O80)*100</f>
        <v>6.3453815261044184</v>
      </c>
      <c r="W80" s="15">
        <v>2446894296.1999998</v>
      </c>
      <c r="X80" s="15">
        <v>5728</v>
      </c>
      <c r="Y80" s="14">
        <v>31261</v>
      </c>
      <c r="Z80" s="84">
        <f>W80/F80*1000</f>
        <v>3477603.9399387445</v>
      </c>
      <c r="AA80" s="84" t="e">
        <f>#REF!/$F80*1000</f>
        <v>#REF!</v>
      </c>
      <c r="AB80" s="84">
        <f>X80/$G80</f>
        <v>0.60955624135362352</v>
      </c>
      <c r="AC80" s="84">
        <f>Y80/$G80</f>
        <v>3.326700010641694</v>
      </c>
      <c r="AD80" s="85">
        <v>14.520231213872833</v>
      </c>
      <c r="AE80" s="14">
        <v>352</v>
      </c>
      <c r="AF80" s="14">
        <v>12</v>
      </c>
      <c r="AG80" s="14">
        <v>46</v>
      </c>
    </row>
    <row r="81" spans="1:33" x14ac:dyDescent="0.2">
      <c r="A81" s="14">
        <v>87</v>
      </c>
      <c r="B81" s="14" t="s">
        <v>85</v>
      </c>
      <c r="C81" s="73" t="s">
        <v>167</v>
      </c>
      <c r="D81" s="86">
        <v>0.37358229834055523</v>
      </c>
      <c r="E81" s="15" t="s">
        <v>98</v>
      </c>
      <c r="F81" s="18">
        <v>12677</v>
      </c>
      <c r="G81" s="18">
        <v>16537</v>
      </c>
      <c r="H81" s="18">
        <v>675</v>
      </c>
      <c r="I81" s="19">
        <v>74</v>
      </c>
      <c r="J81" s="19">
        <v>73</v>
      </c>
      <c r="K81" s="19">
        <v>67</v>
      </c>
      <c r="L81" s="18">
        <v>37</v>
      </c>
      <c r="M81" s="19">
        <v>33</v>
      </c>
      <c r="N81" s="18">
        <v>3</v>
      </c>
      <c r="O81" s="19">
        <v>29</v>
      </c>
      <c r="P81" s="23">
        <f>H81/F81*100000</f>
        <v>5324.6036128421547</v>
      </c>
      <c r="Q81" s="23">
        <f>(I81/F81)*100000</f>
        <v>583.7343220004733</v>
      </c>
      <c r="R81" s="23">
        <f>(J81/$F81)*100000</f>
        <v>575.8460203518182</v>
      </c>
      <c r="S81" s="22">
        <f>K81/I81*100</f>
        <v>90.540540540540533</v>
      </c>
      <c r="T81" s="23">
        <f>L81/(J81+K81)*100</f>
        <v>26.428571428571431</v>
      </c>
      <c r="U81" s="23">
        <f>(M81/$F81)*100000</f>
        <v>260.31395440561647</v>
      </c>
      <c r="V81" s="24">
        <f>(N81/O81)*100</f>
        <v>10.344827586206897</v>
      </c>
      <c r="W81" s="15">
        <v>299810075.83999997</v>
      </c>
      <c r="X81" s="15">
        <v>20000</v>
      </c>
      <c r="Y81" s="14">
        <v>28996</v>
      </c>
      <c r="Z81" s="84">
        <f>W81/F81*1000</f>
        <v>23649923.155320659</v>
      </c>
      <c r="AA81" s="84" t="e">
        <f>#REF!/$F81*1000</f>
        <v>#REF!</v>
      </c>
      <c r="AB81" s="84">
        <f>X81/$G81</f>
        <v>1.2094092036040394</v>
      </c>
      <c r="AC81" s="84">
        <f>Y81/$G81</f>
        <v>1.7534014633851365</v>
      </c>
      <c r="AD81" s="85">
        <v>12.121212121212121</v>
      </c>
      <c r="AE81" s="14">
        <v>12</v>
      </c>
      <c r="AF81" s="14">
        <v>2</v>
      </c>
      <c r="AG81" s="14">
        <v>2</v>
      </c>
    </row>
    <row r="82" spans="1:33" x14ac:dyDescent="0.2">
      <c r="A82" s="14">
        <v>29</v>
      </c>
      <c r="B82" s="14" t="s">
        <v>2</v>
      </c>
      <c r="C82" s="73" t="s">
        <v>167</v>
      </c>
      <c r="D82" s="86">
        <v>0.23719255777648285</v>
      </c>
      <c r="E82" s="15" t="s">
        <v>99</v>
      </c>
      <c r="F82" s="18">
        <v>225971</v>
      </c>
      <c r="G82" s="18">
        <v>12963</v>
      </c>
      <c r="H82" s="18">
        <v>4672</v>
      </c>
      <c r="I82" s="19">
        <v>530</v>
      </c>
      <c r="J82" s="19">
        <v>1246</v>
      </c>
      <c r="K82" s="19">
        <v>302</v>
      </c>
      <c r="L82" s="18">
        <v>416</v>
      </c>
      <c r="M82" s="19">
        <v>69</v>
      </c>
      <c r="N82" s="18">
        <v>67</v>
      </c>
      <c r="O82" s="19">
        <v>657</v>
      </c>
      <c r="P82" s="23">
        <f>H82/F82*100000</f>
        <v>2067.5219386558451</v>
      </c>
      <c r="Q82" s="23">
        <f>(I82/F82)*100000</f>
        <v>234.54337060950297</v>
      </c>
      <c r="R82" s="23">
        <f>(J82/$F82)*100000</f>
        <v>551.39818826309568</v>
      </c>
      <c r="S82" s="22">
        <f>K82/I82*100</f>
        <v>56.981132075471699</v>
      </c>
      <c r="T82" s="23">
        <f>L82/(J82+K82)*100</f>
        <v>26.873385012919897</v>
      </c>
      <c r="U82" s="23">
        <f>(M82/$F82)*100000</f>
        <v>30.534891645388125</v>
      </c>
      <c r="V82" s="22">
        <f>(N82/O82)*100</f>
        <v>10.197869101978691</v>
      </c>
      <c r="W82" s="15">
        <v>1047708183.23</v>
      </c>
      <c r="X82" s="15">
        <v>7471</v>
      </c>
      <c r="Y82" s="14">
        <v>20571</v>
      </c>
      <c r="Z82" s="84">
        <f>W82/F82*1000</f>
        <v>4636471.8624513764</v>
      </c>
      <c r="AA82" s="84" t="e">
        <f>#REF!/$F82*1000</f>
        <v>#REF!</v>
      </c>
      <c r="AB82" s="84">
        <f>X82/$G82</f>
        <v>0.57633263904960275</v>
      </c>
      <c r="AC82" s="84">
        <f>Y82/$G82</f>
        <v>1.5869011802823421</v>
      </c>
      <c r="AD82" s="85">
        <v>10.871905274488698</v>
      </c>
      <c r="AE82" s="14">
        <v>162</v>
      </c>
      <c r="AF82" s="14">
        <v>42</v>
      </c>
      <c r="AG82" s="14">
        <v>14</v>
      </c>
    </row>
    <row r="83" spans="1:33" x14ac:dyDescent="0.2">
      <c r="A83" s="14">
        <v>79</v>
      </c>
      <c r="B83" s="14" t="s">
        <v>13</v>
      </c>
      <c r="C83" s="73" t="s">
        <v>167</v>
      </c>
      <c r="D83" s="86">
        <v>4.2980681812974757E-2</v>
      </c>
      <c r="E83" s="15" t="s">
        <v>99</v>
      </c>
      <c r="F83" s="18">
        <v>37210</v>
      </c>
      <c r="G83" s="18">
        <v>12476</v>
      </c>
      <c r="H83" s="18">
        <v>1501</v>
      </c>
      <c r="I83" s="19">
        <v>239</v>
      </c>
      <c r="J83" s="19">
        <v>459</v>
      </c>
      <c r="K83" s="19">
        <v>124</v>
      </c>
      <c r="L83" s="18">
        <v>120</v>
      </c>
      <c r="M83" s="19">
        <v>23</v>
      </c>
      <c r="N83" s="18">
        <v>2</v>
      </c>
      <c r="O83" s="19">
        <v>167</v>
      </c>
      <c r="P83" s="23">
        <f>H83/F83*100000</f>
        <v>4033.8618650900298</v>
      </c>
      <c r="Q83" s="23">
        <f>(I83/F83)*100000</f>
        <v>642.30045686643371</v>
      </c>
      <c r="R83" s="23">
        <f>(J83/$F83)*100000</f>
        <v>1233.5393711367913</v>
      </c>
      <c r="S83" s="22">
        <f>K83/I83*100</f>
        <v>51.88284518828452</v>
      </c>
      <c r="T83" s="23">
        <f>L83/(J83+K83)*100</f>
        <v>20.583190394511149</v>
      </c>
      <c r="U83" s="23">
        <f>(M83/$F83)*100000</f>
        <v>61.811341037355547</v>
      </c>
      <c r="V83" s="22">
        <f>(N83/O83)*100</f>
        <v>1.1976047904191618</v>
      </c>
      <c r="W83" s="15">
        <v>316864462.22000003</v>
      </c>
      <c r="X83" s="15"/>
      <c r="Y83" s="14" t="s">
        <v>14</v>
      </c>
      <c r="Z83" s="84">
        <f>W83/F83*1000</f>
        <v>8515572.7551733423</v>
      </c>
      <c r="AA83" s="84" t="e">
        <f>#REF!/$F83*1000</f>
        <v>#REF!</v>
      </c>
      <c r="AB83" s="84">
        <f>X83/$G83</f>
        <v>0</v>
      </c>
      <c r="AC83" s="14" t="s">
        <v>14</v>
      </c>
      <c r="AD83" s="85">
        <v>4.90506329113924</v>
      </c>
      <c r="AE83" s="14">
        <v>30</v>
      </c>
      <c r="AF83" s="14">
        <v>0</v>
      </c>
      <c r="AG83" s="14">
        <v>0</v>
      </c>
    </row>
    <row r="84" spans="1:33" x14ac:dyDescent="0.2">
      <c r="A84" s="14">
        <v>41</v>
      </c>
      <c r="B84" s="14" t="s">
        <v>21</v>
      </c>
      <c r="C84" s="73" t="s">
        <v>167</v>
      </c>
      <c r="D84" s="86">
        <v>0.17206606622773118</v>
      </c>
      <c r="E84" s="15" t="s">
        <v>99</v>
      </c>
      <c r="F84" s="18">
        <v>63201</v>
      </c>
      <c r="G84" s="18">
        <v>18020</v>
      </c>
      <c r="H84" s="18">
        <v>1556</v>
      </c>
      <c r="I84" s="19">
        <v>250</v>
      </c>
      <c r="J84" s="19">
        <v>451</v>
      </c>
      <c r="K84" s="19">
        <v>154</v>
      </c>
      <c r="L84" s="18">
        <v>84</v>
      </c>
      <c r="M84" s="19">
        <v>27</v>
      </c>
      <c r="N84" s="18">
        <v>19</v>
      </c>
      <c r="O84" s="19">
        <v>200</v>
      </c>
      <c r="P84" s="23">
        <f>H84/F84*100000</f>
        <v>2461.9863609753011</v>
      </c>
      <c r="Q84" s="23">
        <f>(I84/F84)*100000</f>
        <v>395.56336133921928</v>
      </c>
      <c r="R84" s="23">
        <f>(J84/$F84)*100000</f>
        <v>713.59630385595165</v>
      </c>
      <c r="S84" s="22">
        <f>K84/I84*100</f>
        <v>61.6</v>
      </c>
      <c r="T84" s="23">
        <f>L84/(J84+K84)*100</f>
        <v>13.884297520661157</v>
      </c>
      <c r="U84" s="23">
        <f>(M84/$F84)*100000</f>
        <v>42.720843024635684</v>
      </c>
      <c r="V84" s="22">
        <f>(N84/O84)*100</f>
        <v>9.5</v>
      </c>
      <c r="W84" s="15">
        <v>947138153.13999999</v>
      </c>
      <c r="X84" s="15">
        <v>789</v>
      </c>
      <c r="Y84" s="14">
        <v>15979</v>
      </c>
      <c r="Z84" s="84">
        <f>W84/F84*1000</f>
        <v>14986126.060347145</v>
      </c>
      <c r="AA84" s="84" t="e">
        <f>#REF!/$F84*1000</f>
        <v>#REF!</v>
      </c>
      <c r="AB84" s="84">
        <f>X84/$G84</f>
        <v>4.378468368479467E-2</v>
      </c>
      <c r="AC84" s="84">
        <f>Y84/$G84</f>
        <v>0.88673695893451721</v>
      </c>
      <c r="AD84" s="85">
        <v>45.687645687645691</v>
      </c>
      <c r="AE84" s="14">
        <v>41</v>
      </c>
      <c r="AF84" s="14">
        <v>6</v>
      </c>
      <c r="AG84" s="14">
        <v>4</v>
      </c>
    </row>
    <row r="85" spans="1:33" x14ac:dyDescent="0.2">
      <c r="A85" s="14">
        <v>49</v>
      </c>
      <c r="B85" s="14" t="s">
        <v>32</v>
      </c>
      <c r="C85" s="73" t="s">
        <v>167</v>
      </c>
      <c r="D85" s="86">
        <v>0.14574453598106499</v>
      </c>
      <c r="E85" s="15" t="s">
        <v>99</v>
      </c>
      <c r="F85" s="18">
        <v>29879</v>
      </c>
      <c r="G85" s="18">
        <v>17311</v>
      </c>
      <c r="H85" s="18">
        <v>807</v>
      </c>
      <c r="I85" s="19">
        <v>90</v>
      </c>
      <c r="J85" s="19">
        <v>285</v>
      </c>
      <c r="K85" s="19">
        <v>59</v>
      </c>
      <c r="L85" s="18">
        <v>56</v>
      </c>
      <c r="M85" s="19">
        <v>15</v>
      </c>
      <c r="N85" s="18">
        <v>2</v>
      </c>
      <c r="O85" s="19">
        <v>91</v>
      </c>
      <c r="P85" s="23">
        <f>H85/F85*100000</f>
        <v>2700.8936042036212</v>
      </c>
      <c r="Q85" s="23">
        <f>(I85/F85)*100000</f>
        <v>301.21490009705815</v>
      </c>
      <c r="R85" s="23">
        <f>(J85/$F85)*100000</f>
        <v>953.84718364068408</v>
      </c>
      <c r="S85" s="22">
        <f>K85/I85*100</f>
        <v>65.555555555555557</v>
      </c>
      <c r="T85" s="23">
        <f>L85/(J85+K85)*100</f>
        <v>16.279069767441861</v>
      </c>
      <c r="U85" s="23">
        <f>(M85/$F85)*100000</f>
        <v>50.202483349509684</v>
      </c>
      <c r="V85" s="22">
        <f>(N85/O85)*100</f>
        <v>2.197802197802198</v>
      </c>
      <c r="W85" s="15">
        <v>430021023.86000001</v>
      </c>
      <c r="X85" s="15">
        <v>17351</v>
      </c>
      <c r="Y85" s="14">
        <v>45575</v>
      </c>
      <c r="Z85" s="84">
        <f>W85/F85*1000</f>
        <v>14392082.193513839</v>
      </c>
      <c r="AA85" s="84" t="e">
        <f>#REF!/$F85*1000</f>
        <v>#REF!</v>
      </c>
      <c r="AB85" s="84">
        <f>X85/$G85</f>
        <v>1.0023106695164925</v>
      </c>
      <c r="AC85" s="84">
        <f>Y85/$G85</f>
        <v>2.6327190803535325</v>
      </c>
      <c r="AD85" s="85">
        <v>45.714285714285715</v>
      </c>
      <c r="AE85" s="14">
        <v>28</v>
      </c>
      <c r="AF85" s="14">
        <v>0</v>
      </c>
      <c r="AG85" s="14">
        <v>1</v>
      </c>
    </row>
    <row r="86" spans="1:33" x14ac:dyDescent="0.2">
      <c r="A86" s="14">
        <v>83</v>
      </c>
      <c r="B86" s="14" t="s">
        <v>35</v>
      </c>
      <c r="C86" s="73" t="s">
        <v>161</v>
      </c>
      <c r="D86" s="86">
        <v>0.24319499505071263</v>
      </c>
      <c r="E86" s="15" t="s">
        <v>99</v>
      </c>
      <c r="F86" s="18">
        <v>11492</v>
      </c>
      <c r="G86" s="18">
        <v>18577</v>
      </c>
      <c r="H86" s="18">
        <v>356</v>
      </c>
      <c r="I86" s="19">
        <v>35</v>
      </c>
      <c r="J86" s="19">
        <v>96</v>
      </c>
      <c r="K86" s="19">
        <v>23</v>
      </c>
      <c r="L86" s="18">
        <v>46</v>
      </c>
      <c r="M86" s="19">
        <v>7</v>
      </c>
      <c r="N86" s="18">
        <v>5</v>
      </c>
      <c r="O86" s="19">
        <v>17</v>
      </c>
      <c r="P86" s="23">
        <f>H86/F86*100000</f>
        <v>3097.8071702053603</v>
      </c>
      <c r="Q86" s="23">
        <f>(I86/F86)*100000</f>
        <v>304.55969369996518</v>
      </c>
      <c r="R86" s="23">
        <f>(J86/$F86)*100000</f>
        <v>835.36373129133312</v>
      </c>
      <c r="S86" s="22">
        <f>K86/I86*100</f>
        <v>65.714285714285708</v>
      </c>
      <c r="T86" s="23">
        <f>L86/(J86+K86)*100</f>
        <v>38.655462184873954</v>
      </c>
      <c r="U86" s="23">
        <f>(M86/$F86)*100000</f>
        <v>60.911938739993033</v>
      </c>
      <c r="V86" s="24">
        <f>(N86/O86)*100</f>
        <v>29.411764705882355</v>
      </c>
      <c r="W86" s="15">
        <v>441972549.01999998</v>
      </c>
      <c r="X86" s="15">
        <v>11216</v>
      </c>
      <c r="Y86" s="14">
        <v>150000</v>
      </c>
      <c r="Z86" s="84">
        <f>W86/F86*1000</f>
        <v>38459149.75809259</v>
      </c>
      <c r="AA86" s="84" t="e">
        <f>#REF!/$F86*1000</f>
        <v>#REF!</v>
      </c>
      <c r="AB86" s="84">
        <f>X86/$G86</f>
        <v>0.60375733433816015</v>
      </c>
      <c r="AC86" s="84">
        <f>Y86/$G86</f>
        <v>8.0745007267050646</v>
      </c>
      <c r="AD86" s="85">
        <v>18.894009216589861</v>
      </c>
      <c r="AE86" s="14">
        <v>6</v>
      </c>
      <c r="AF86" s="14">
        <v>1</v>
      </c>
      <c r="AG86" s="14">
        <v>1</v>
      </c>
    </row>
    <row r="87" spans="1:33" x14ac:dyDescent="0.2">
      <c r="A87" s="14">
        <v>25</v>
      </c>
      <c r="B87" s="14" t="s">
        <v>44</v>
      </c>
      <c r="C87" s="73" t="s">
        <v>167</v>
      </c>
      <c r="D87" s="86">
        <v>0.16945713210820354</v>
      </c>
      <c r="E87" s="15" t="s">
        <v>99</v>
      </c>
      <c r="F87" s="18">
        <v>356885</v>
      </c>
      <c r="G87" s="18">
        <v>12490</v>
      </c>
      <c r="H87" s="18">
        <v>9940</v>
      </c>
      <c r="I87" s="19">
        <v>1211</v>
      </c>
      <c r="J87" s="19">
        <v>2974</v>
      </c>
      <c r="K87" s="19">
        <v>710</v>
      </c>
      <c r="L87" s="18">
        <v>903</v>
      </c>
      <c r="M87" s="19">
        <v>143</v>
      </c>
      <c r="N87" s="18">
        <v>43</v>
      </c>
      <c r="O87" s="19">
        <v>846</v>
      </c>
      <c r="P87" s="23">
        <f>H87/F87*100000</f>
        <v>2785.2109222858903</v>
      </c>
      <c r="Q87" s="23">
        <f>(I87/F87)*100000</f>
        <v>339.32499264468947</v>
      </c>
      <c r="R87" s="23">
        <f>(J87/$F87)*100000</f>
        <v>833.32165823724722</v>
      </c>
      <c r="S87" s="22">
        <f>K87/I87*100</f>
        <v>58.629232039636662</v>
      </c>
      <c r="T87" s="23">
        <f>L87/(J87+K87)*100</f>
        <v>24.511400651465799</v>
      </c>
      <c r="U87" s="23">
        <f>(M87/$F87)*100000</f>
        <v>40.068929767291984</v>
      </c>
      <c r="V87" s="22">
        <f>(N87/O87)*100</f>
        <v>5.08274231678487</v>
      </c>
      <c r="W87" s="15">
        <v>3672463598.52</v>
      </c>
      <c r="X87" s="15"/>
      <c r="Y87" s="14">
        <v>1015</v>
      </c>
      <c r="Z87" s="84">
        <f>W87/F87*1000</f>
        <v>10290327.69244995</v>
      </c>
      <c r="AA87" s="84" t="e">
        <f>#REF!/$F87*1000</f>
        <v>#REF!</v>
      </c>
      <c r="AB87" s="84">
        <f>X87/$G87</f>
        <v>0</v>
      </c>
      <c r="AC87" s="84">
        <f>Y87/$G87</f>
        <v>8.1265012009607687E-2</v>
      </c>
      <c r="AD87" s="85">
        <v>7.0321613064489252</v>
      </c>
      <c r="AE87" s="14">
        <v>111</v>
      </c>
      <c r="AF87" s="14">
        <v>19</v>
      </c>
      <c r="AG87" s="14">
        <v>19</v>
      </c>
    </row>
    <row r="88" spans="1:33" x14ac:dyDescent="0.2">
      <c r="A88" s="14">
        <v>11</v>
      </c>
      <c r="B88" s="14" t="s">
        <v>52</v>
      </c>
      <c r="C88" s="73" t="s">
        <v>161</v>
      </c>
      <c r="D88" s="86">
        <v>0.17850693067881185</v>
      </c>
      <c r="E88" s="15" t="s">
        <v>99</v>
      </c>
      <c r="F88" s="18">
        <v>185265</v>
      </c>
      <c r="G88" s="18">
        <v>11443</v>
      </c>
      <c r="H88" s="18">
        <v>4135</v>
      </c>
      <c r="I88" s="19">
        <v>606</v>
      </c>
      <c r="J88" s="19">
        <v>1148</v>
      </c>
      <c r="K88" s="19">
        <v>333</v>
      </c>
      <c r="L88" s="18">
        <v>272</v>
      </c>
      <c r="M88" s="19">
        <v>49</v>
      </c>
      <c r="N88" s="18">
        <v>29</v>
      </c>
      <c r="O88" s="19">
        <v>676</v>
      </c>
      <c r="P88" s="23">
        <f>H88/F88*100000</f>
        <v>2231.9380347070414</v>
      </c>
      <c r="Q88" s="23">
        <f>(I88/F88)*100000</f>
        <v>327.09902032224113</v>
      </c>
      <c r="R88" s="23">
        <f>(J88/$F88)*100000</f>
        <v>619.6529295873479</v>
      </c>
      <c r="S88" s="22">
        <f>K88/I88*100</f>
        <v>54.950495049504951</v>
      </c>
      <c r="T88" s="23">
        <f>L88/(J88+K88)*100</f>
        <v>18.365968939905468</v>
      </c>
      <c r="U88" s="23">
        <f>(M88/$F88)*100000</f>
        <v>26.448600653118508</v>
      </c>
      <c r="V88" s="22">
        <f>(N88/O88)*100</f>
        <v>4.2899408284023668</v>
      </c>
      <c r="W88" s="15">
        <v>1412303209.21</v>
      </c>
      <c r="X88" s="15">
        <v>18650</v>
      </c>
      <c r="Y88" s="14">
        <v>72281</v>
      </c>
      <c r="Z88" s="84">
        <f>W88/F88*1000</f>
        <v>7623151.7513291771</v>
      </c>
      <c r="AA88" s="84" t="e">
        <f>#REF!/$F88*1000</f>
        <v>#REF!</v>
      </c>
      <c r="AB88" s="84">
        <f>X88/$G88</f>
        <v>1.6298173555885693</v>
      </c>
      <c r="AC88" s="84">
        <f>Y88/$G88</f>
        <v>6.3166127763698334</v>
      </c>
      <c r="AD88" s="85">
        <v>11.378848728246318</v>
      </c>
      <c r="AE88" s="14">
        <v>75</v>
      </c>
      <c r="AF88" s="14">
        <v>29</v>
      </c>
      <c r="AG88" s="14">
        <v>27</v>
      </c>
    </row>
    <row r="89" spans="1:33" x14ac:dyDescent="0.2">
      <c r="E89" s="20"/>
      <c r="F89" s="71">
        <f>SUM(F4:F88)</f>
        <v>28357975</v>
      </c>
      <c r="G89" s="20"/>
      <c r="H89" s="71">
        <f>SUM(H4:H88)</f>
        <v>481921</v>
      </c>
      <c r="I89" s="71">
        <f>SUM(I4:I88)</f>
        <v>60111</v>
      </c>
      <c r="J89" s="71">
        <f>SUM(J4:J88)</f>
        <v>70836</v>
      </c>
      <c r="K89" s="71">
        <f>SUM(K4:K88)</f>
        <v>45419</v>
      </c>
      <c r="L89" s="71">
        <f>SUM(L4:L88)</f>
        <v>67318</v>
      </c>
      <c r="M89" s="71">
        <f>SUM(M4:M88)</f>
        <v>5713</v>
      </c>
      <c r="N89" s="71">
        <f>SUM(N4:N88)</f>
        <v>2692</v>
      </c>
      <c r="O89" s="71">
        <f>SUM(O4:O88)</f>
        <v>40574</v>
      </c>
      <c r="P89" s="20"/>
      <c r="Q89" s="20"/>
      <c r="R89" s="20"/>
      <c r="S89" s="20"/>
      <c r="T89" s="20"/>
      <c r="U89" s="20"/>
      <c r="V89" s="20"/>
      <c r="W89" s="71">
        <f>SUM(W4:W88)</f>
        <v>169209244181.64993</v>
      </c>
      <c r="X89" s="20"/>
      <c r="AD89" s="71"/>
      <c r="AE89" s="71">
        <f>SUM(AE4:AE88)</f>
        <v>11307</v>
      </c>
      <c r="AF89" s="71">
        <f>SUM(AF4:AF88)</f>
        <v>2791</v>
      </c>
      <c r="AG89" s="71">
        <f>SUM(AG4:AG88)</f>
        <v>2731</v>
      </c>
    </row>
    <row r="90" spans="1:33" x14ac:dyDescent="0.2">
      <c r="E90" s="20"/>
      <c r="F90" s="20"/>
      <c r="G90" s="20"/>
      <c r="H90" s="20"/>
      <c r="I90" s="21"/>
      <c r="J90" s="21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33" x14ac:dyDescent="0.2">
      <c r="E91" s="20"/>
      <c r="F91" s="21"/>
      <c r="G91" s="21"/>
      <c r="H91" s="21"/>
      <c r="I91" s="21"/>
      <c r="J91" s="21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33" x14ac:dyDescent="0.2">
      <c r="E92" s="20"/>
      <c r="F92" s="20"/>
      <c r="G92" s="20"/>
      <c r="H92" s="20"/>
      <c r="I92" s="21"/>
      <c r="J92" s="21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33" x14ac:dyDescent="0.2">
      <c r="E93" s="20"/>
      <c r="F93" s="20"/>
      <c r="G93" s="20"/>
      <c r="H93" s="20"/>
      <c r="I93" s="21"/>
      <c r="J93" s="21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33" x14ac:dyDescent="0.2">
      <c r="E94" s="20"/>
      <c r="F94" s="20"/>
      <c r="G94" s="20"/>
      <c r="H94" s="20"/>
      <c r="I94" s="21"/>
      <c r="J94" s="21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33" x14ac:dyDescent="0.2">
      <c r="E95" s="20"/>
      <c r="F95" s="20"/>
      <c r="G95" s="20"/>
      <c r="H95" s="20"/>
      <c r="I95" s="21"/>
      <c r="J95" s="21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33" x14ac:dyDescent="0.2">
      <c r="E96" s="20"/>
      <c r="F96" s="20"/>
      <c r="G96" s="20"/>
      <c r="H96" s="20"/>
      <c r="I96" s="21"/>
      <c r="J96" s="21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5:24" x14ac:dyDescent="0.2">
      <c r="E97" s="20"/>
      <c r="F97" s="21"/>
      <c r="G97" s="21"/>
      <c r="H97" s="21"/>
      <c r="I97" s="21"/>
      <c r="J97" s="21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5:24" x14ac:dyDescent="0.2">
      <c r="E98" s="20"/>
      <c r="F98" s="20"/>
      <c r="G98" s="20"/>
      <c r="H98" s="20"/>
      <c r="I98" s="21"/>
      <c r="J98" s="21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5:24" x14ac:dyDescent="0.2">
      <c r="E99" s="20"/>
      <c r="F99" s="20"/>
      <c r="G99" s="20"/>
      <c r="H99" s="20"/>
      <c r="I99" s="21"/>
      <c r="J99" s="21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5:24" x14ac:dyDescent="0.2">
      <c r="E100" s="20"/>
      <c r="F100" s="20"/>
      <c r="G100" s="20"/>
      <c r="H100" s="20"/>
      <c r="I100" s="21"/>
      <c r="J100" s="21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5:24" x14ac:dyDescent="0.2">
      <c r="E101" s="20"/>
      <c r="F101" s="20"/>
      <c r="G101" s="20"/>
      <c r="H101" s="20"/>
      <c r="I101" s="21"/>
      <c r="J101" s="21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5:24" x14ac:dyDescent="0.2">
      <c r="E102" s="20"/>
      <c r="F102" s="20"/>
      <c r="G102" s="20"/>
      <c r="H102" s="20"/>
      <c r="I102" s="21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5:24" x14ac:dyDescent="0.2">
      <c r="E103" s="20"/>
      <c r="F103" s="20"/>
      <c r="G103" s="20"/>
      <c r="H103" s="20"/>
      <c r="I103" s="21"/>
      <c r="J103" s="21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5:24" x14ac:dyDescent="0.2">
      <c r="E104" s="20"/>
      <c r="F104" s="20"/>
      <c r="G104" s="20"/>
      <c r="H104" s="20"/>
      <c r="I104" s="21"/>
      <c r="J104" s="21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5:24" x14ac:dyDescent="0.2">
      <c r="E105" s="20"/>
      <c r="F105" s="20"/>
      <c r="G105" s="20"/>
      <c r="H105" s="20"/>
      <c r="I105" s="21"/>
      <c r="J105" s="21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5:24" x14ac:dyDescent="0.2">
      <c r="E106" s="20"/>
      <c r="F106" s="20"/>
      <c r="G106" s="20"/>
      <c r="H106" s="20"/>
      <c r="I106" s="21"/>
      <c r="J106" s="21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5:24" x14ac:dyDescent="0.2"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5:24" x14ac:dyDescent="0.2">
      <c r="E108" s="20"/>
      <c r="F108" s="21"/>
      <c r="G108" s="21"/>
      <c r="H108" s="21"/>
      <c r="I108" s="21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5:24" x14ac:dyDescent="0.2"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5:24" x14ac:dyDescent="0.2">
      <c r="E110" s="20"/>
      <c r="F110" s="21"/>
      <c r="G110" s="21"/>
      <c r="H110" s="21"/>
      <c r="I110" s="21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5:24" x14ac:dyDescent="0.2">
      <c r="E111" s="20"/>
      <c r="F111" s="21"/>
      <c r="G111" s="21"/>
      <c r="H111" s="21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5:24" x14ac:dyDescent="0.2"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5:24" x14ac:dyDescent="0.2"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5:24" x14ac:dyDescent="0.2">
      <c r="E114" s="20"/>
      <c r="F114" s="21"/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5:24" x14ac:dyDescent="0.2">
      <c r="E115" s="20"/>
      <c r="F115" s="21"/>
      <c r="G115" s="21"/>
      <c r="H115" s="21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5:24" x14ac:dyDescent="0.2"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5:24" x14ac:dyDescent="0.2"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5:24" x14ac:dyDescent="0.2"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5:24" x14ac:dyDescent="0.2"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5:24" x14ac:dyDescent="0.2"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5:24" x14ac:dyDescent="0.2"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5:24" x14ac:dyDescent="0.2"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5:24" x14ac:dyDescent="0.2"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5:24" x14ac:dyDescent="0.2"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5:24" x14ac:dyDescent="0.2"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5:24" x14ac:dyDescent="0.2"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5:24" x14ac:dyDescent="0.2"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5:24" x14ac:dyDescent="0.2"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5:24" x14ac:dyDescent="0.2"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5:24" x14ac:dyDescent="0.2"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5:24" x14ac:dyDescent="0.2"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5:24" x14ac:dyDescent="0.2">
      <c r="E132" s="20"/>
      <c r="F132" s="21"/>
      <c r="G132" s="21"/>
      <c r="H132" s="21"/>
      <c r="I132" s="21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5:24" x14ac:dyDescent="0.2"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5:24" x14ac:dyDescent="0.2"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5:24" x14ac:dyDescent="0.2">
      <c r="E135" s="20"/>
      <c r="F135" s="21"/>
      <c r="G135" s="21"/>
      <c r="H135" s="21"/>
      <c r="I135" s="21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5:24" x14ac:dyDescent="0.2">
      <c r="E136" s="20"/>
      <c r="F136" s="21"/>
      <c r="G136" s="21"/>
      <c r="H136" s="21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5:24" x14ac:dyDescent="0.2">
      <c r="E137" s="20"/>
      <c r="F137" s="21"/>
      <c r="G137" s="21"/>
      <c r="H137" s="21"/>
      <c r="I137" s="21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5:24" x14ac:dyDescent="0.2">
      <c r="E138" s="20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5:24" x14ac:dyDescent="0.2">
      <c r="E139" s="20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5:24" x14ac:dyDescent="0.2">
      <c r="E140" s="20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5:24" x14ac:dyDescent="0.2">
      <c r="E141" s="20"/>
      <c r="F141" s="21"/>
      <c r="G141" s="21"/>
      <c r="H141" s="21"/>
      <c r="I141" s="21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5:24" x14ac:dyDescent="0.2">
      <c r="E142" s="20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5:24" x14ac:dyDescent="0.2">
      <c r="E143" s="20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5:24" x14ac:dyDescent="0.2">
      <c r="E144" s="20"/>
      <c r="F144" s="21"/>
      <c r="G144" s="21"/>
      <c r="H144" s="21"/>
      <c r="I144" s="21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5:24" x14ac:dyDescent="0.2">
      <c r="E145" s="20"/>
      <c r="F145" s="21"/>
      <c r="G145" s="21"/>
      <c r="H145" s="21"/>
      <c r="I145" s="2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5:24" x14ac:dyDescent="0.2">
      <c r="E146" s="20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5:24" x14ac:dyDescent="0.2">
      <c r="E147" s="20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5:24" x14ac:dyDescent="0.2">
      <c r="E148" s="20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5:24" x14ac:dyDescent="0.2">
      <c r="E149" s="20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5:24" x14ac:dyDescent="0.2">
      <c r="E150" s="20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5:24" x14ac:dyDescent="0.2">
      <c r="E151" s="20"/>
      <c r="F151" s="21"/>
      <c r="G151" s="21"/>
      <c r="H151" s="21"/>
      <c r="I151" s="21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5:24" x14ac:dyDescent="0.2">
      <c r="E152" s="20"/>
      <c r="F152" s="21"/>
      <c r="G152" s="21"/>
      <c r="H152" s="21"/>
      <c r="I152" s="21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5:24" x14ac:dyDescent="0.2">
      <c r="E153" s="20"/>
      <c r="F153" s="21"/>
      <c r="G153" s="21"/>
      <c r="H153" s="21"/>
      <c r="I153" s="21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5:24" x14ac:dyDescent="0.2">
      <c r="E154" s="20"/>
      <c r="F154" s="21"/>
      <c r="G154" s="21"/>
      <c r="H154" s="21"/>
      <c r="I154" s="21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5:24" x14ac:dyDescent="0.2">
      <c r="E155" s="20"/>
      <c r="F155" s="21"/>
      <c r="G155" s="21"/>
      <c r="H155" s="21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5:24" x14ac:dyDescent="0.2">
      <c r="E156" s="20"/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5:24" x14ac:dyDescent="0.2">
      <c r="E157" s="20"/>
      <c r="F157" s="20"/>
      <c r="G157" s="20"/>
      <c r="H157" s="20"/>
      <c r="I157" s="21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5:24" x14ac:dyDescent="0.2">
      <c r="E158" s="20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5:24" x14ac:dyDescent="0.2">
      <c r="E159" s="20"/>
      <c r="F159" s="20"/>
      <c r="G159" s="20"/>
      <c r="H159" s="20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5:24" x14ac:dyDescent="0.2">
      <c r="E160" s="20"/>
      <c r="F160" s="21"/>
      <c r="G160" s="21"/>
      <c r="H160" s="21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2:24" x14ac:dyDescent="0.2">
      <c r="E161" s="20"/>
      <c r="F161" s="20"/>
      <c r="G161" s="20"/>
      <c r="H161" s="20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2:24" x14ac:dyDescent="0.2">
      <c r="E162" s="20"/>
      <c r="F162" s="20"/>
      <c r="G162" s="20"/>
      <c r="H162" s="20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2:24" x14ac:dyDescent="0.2">
      <c r="E163" s="20"/>
      <c r="F163" s="20"/>
      <c r="G163" s="20"/>
      <c r="H163" s="20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2:24" x14ac:dyDescent="0.2">
      <c r="E164" s="20"/>
      <c r="F164" s="21"/>
      <c r="G164" s="21"/>
      <c r="H164" s="21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2:24" x14ac:dyDescent="0.2">
      <c r="E165" s="20"/>
      <c r="F165" s="20"/>
      <c r="G165" s="20"/>
      <c r="H165" s="20"/>
      <c r="I165" s="21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2:24" x14ac:dyDescent="0.2">
      <c r="E166" s="20"/>
      <c r="F166" s="20"/>
      <c r="G166" s="20"/>
      <c r="H166" s="20"/>
      <c r="I166" s="21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2:24" x14ac:dyDescent="0.2">
      <c r="E167" s="20"/>
      <c r="F167" s="21"/>
      <c r="G167" s="21"/>
      <c r="H167" s="21"/>
      <c r="I167" s="21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2:24" x14ac:dyDescent="0.2">
      <c r="B168" s="21"/>
      <c r="C168" s="21"/>
      <c r="D168" s="21"/>
      <c r="E168" s="20"/>
      <c r="F168" s="20"/>
      <c r="G168" s="20"/>
      <c r="H168" s="20"/>
      <c r="I168" s="21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2:24" x14ac:dyDescent="0.2">
      <c r="B169" s="21"/>
      <c r="C169" s="21"/>
      <c r="D169" s="21"/>
      <c r="E169" s="20"/>
      <c r="F169" s="20"/>
      <c r="G169" s="20"/>
      <c r="H169" s="20"/>
      <c r="I169" s="21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2:24" x14ac:dyDescent="0.2">
      <c r="B170" s="21"/>
      <c r="C170" s="21"/>
      <c r="D170" s="21"/>
      <c r="E170" s="20"/>
      <c r="F170" s="20"/>
      <c r="G170" s="20"/>
      <c r="H170" s="20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2:24" x14ac:dyDescent="0.2">
      <c r="B171" s="21"/>
      <c r="C171" s="21"/>
      <c r="D171" s="21"/>
      <c r="E171" s="20"/>
      <c r="F171" s="20"/>
      <c r="G171" s="20"/>
      <c r="H171" s="20"/>
      <c r="I171" s="21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2:24" x14ac:dyDescent="0.2">
      <c r="B172" s="21"/>
      <c r="C172" s="21"/>
      <c r="D172" s="21"/>
      <c r="E172" s="20"/>
      <c r="F172" s="20"/>
      <c r="G172" s="20"/>
      <c r="H172" s="20"/>
      <c r="I172" s="21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2:24" x14ac:dyDescent="0.2">
      <c r="B173" s="21"/>
      <c r="C173" s="21"/>
      <c r="D173" s="21"/>
      <c r="E173" s="20"/>
      <c r="F173" s="20"/>
      <c r="G173" s="20"/>
      <c r="H173" s="20"/>
      <c r="I173" s="21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2:24" x14ac:dyDescent="0.2">
      <c r="B174" s="21"/>
      <c r="C174" s="21"/>
      <c r="D174" s="21"/>
      <c r="E174" s="20"/>
      <c r="F174" s="20"/>
      <c r="G174" s="20"/>
      <c r="H174" s="20"/>
      <c r="I174" s="21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2:24" x14ac:dyDescent="0.2">
      <c r="B175" s="21"/>
      <c r="C175" s="21"/>
      <c r="D175" s="21"/>
      <c r="E175" s="20"/>
      <c r="F175" s="20"/>
      <c r="G175" s="20"/>
      <c r="H175" s="20"/>
      <c r="I175" s="21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2:24" x14ac:dyDescent="0.2">
      <c r="B176" s="21"/>
      <c r="C176" s="21"/>
      <c r="D176" s="21"/>
      <c r="E176" s="20"/>
      <c r="F176" s="20"/>
      <c r="G176" s="20"/>
      <c r="H176" s="20"/>
      <c r="I176" s="21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2:24" x14ac:dyDescent="0.2">
      <c r="B177" s="21"/>
      <c r="C177" s="21"/>
      <c r="D177" s="21"/>
      <c r="E177" s="20"/>
      <c r="F177" s="20"/>
      <c r="G177" s="20"/>
      <c r="H177" s="20"/>
      <c r="I177" s="21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2:24" x14ac:dyDescent="0.2">
      <c r="B178" s="21"/>
      <c r="C178" s="21"/>
      <c r="D178" s="21"/>
      <c r="E178" s="20"/>
      <c r="F178" s="20"/>
      <c r="G178" s="20"/>
      <c r="H178" s="20"/>
      <c r="I178" s="21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2:24" x14ac:dyDescent="0.2">
      <c r="B179" s="21"/>
      <c r="C179" s="21"/>
      <c r="D179" s="21"/>
      <c r="E179" s="20"/>
      <c r="F179" s="20"/>
      <c r="G179" s="20"/>
      <c r="H179" s="20"/>
      <c r="I179" s="21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2:24" x14ac:dyDescent="0.2">
      <c r="B180" s="21"/>
      <c r="C180" s="21"/>
      <c r="D180" s="21"/>
      <c r="E180" s="20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2:24" x14ac:dyDescent="0.2">
      <c r="B181" s="21"/>
      <c r="C181" s="21"/>
      <c r="D181" s="21"/>
      <c r="E181" s="20"/>
      <c r="F181" s="20"/>
      <c r="G181" s="20"/>
      <c r="H181" s="20"/>
      <c r="I181" s="21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2:24" x14ac:dyDescent="0.2">
      <c r="B182" s="21"/>
      <c r="C182" s="21"/>
      <c r="D182" s="21"/>
      <c r="E182" s="20"/>
      <c r="F182" s="20"/>
      <c r="G182" s="20"/>
      <c r="H182" s="20"/>
      <c r="I182" s="21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2:24" x14ac:dyDescent="0.2">
      <c r="B183" s="21"/>
      <c r="C183" s="21"/>
      <c r="D183" s="21"/>
      <c r="E183" s="20"/>
      <c r="F183" s="20"/>
      <c r="G183" s="20"/>
      <c r="H183" s="20"/>
      <c r="I183" s="21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2:24" x14ac:dyDescent="0.2">
      <c r="B184" s="21"/>
      <c r="C184" s="21"/>
      <c r="D184" s="21"/>
      <c r="E184" s="20"/>
      <c r="F184" s="20"/>
      <c r="G184" s="20"/>
      <c r="H184" s="20"/>
      <c r="I184" s="21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2:24" x14ac:dyDescent="0.2">
      <c r="B185" s="21"/>
      <c r="C185" s="21"/>
      <c r="D185" s="21"/>
      <c r="E185" s="20"/>
      <c r="F185" s="20"/>
      <c r="G185" s="20"/>
      <c r="H185" s="20"/>
      <c r="I185" s="21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2:24" x14ac:dyDescent="0.2">
      <c r="B186" s="21"/>
      <c r="C186" s="21"/>
      <c r="D186" s="21"/>
      <c r="E186" s="20"/>
      <c r="F186" s="20"/>
      <c r="G186" s="20"/>
      <c r="H186" s="20"/>
      <c r="I186" s="21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2:24" x14ac:dyDescent="0.2">
      <c r="B187" s="21"/>
      <c r="C187" s="21"/>
      <c r="D187" s="21"/>
      <c r="E187" s="20"/>
      <c r="F187" s="20"/>
      <c r="G187" s="20"/>
      <c r="H187" s="20"/>
      <c r="I187" s="21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2:24" x14ac:dyDescent="0.2">
      <c r="B188" s="21"/>
      <c r="C188" s="21"/>
      <c r="D188" s="21"/>
      <c r="E188" s="20"/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2:24" x14ac:dyDescent="0.2">
      <c r="B189" s="21"/>
      <c r="C189" s="21"/>
      <c r="D189" s="21"/>
      <c r="E189" s="20"/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2:24" x14ac:dyDescent="0.2">
      <c r="B190" s="21"/>
      <c r="C190" s="21"/>
      <c r="D190" s="21"/>
      <c r="E190" s="20"/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2:24" x14ac:dyDescent="0.2">
      <c r="B191" s="21"/>
      <c r="C191" s="21"/>
      <c r="D191" s="21"/>
      <c r="E191" s="20"/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2:24" x14ac:dyDescent="0.2">
      <c r="B192" s="21"/>
      <c r="C192" s="21"/>
      <c r="D192" s="21"/>
      <c r="E192" s="20"/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2:24" x14ac:dyDescent="0.2">
      <c r="B193" s="21"/>
      <c r="C193" s="21"/>
      <c r="D193" s="21"/>
      <c r="E193" s="20"/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2:24" x14ac:dyDescent="0.2">
      <c r="B194" s="21"/>
      <c r="C194" s="21"/>
      <c r="D194" s="21"/>
      <c r="E194" s="20"/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2:24" x14ac:dyDescent="0.2">
      <c r="B195" s="21"/>
      <c r="C195" s="21"/>
      <c r="D195" s="21"/>
      <c r="E195" s="20"/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2:24" x14ac:dyDescent="0.2">
      <c r="B196" s="21"/>
      <c r="C196" s="21"/>
      <c r="D196" s="21"/>
      <c r="E196" s="20"/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2:24" x14ac:dyDescent="0.2">
      <c r="B197" s="21"/>
      <c r="C197" s="21"/>
      <c r="D197" s="21"/>
      <c r="E197" s="20"/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2:24" x14ac:dyDescent="0.2">
      <c r="B198" s="21"/>
      <c r="C198" s="21"/>
      <c r="D198" s="21"/>
      <c r="E198" s="20"/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2:24" x14ac:dyDescent="0.2">
      <c r="B199" s="21"/>
      <c r="C199" s="21"/>
      <c r="D199" s="21"/>
      <c r="E199" s="20"/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2:24" x14ac:dyDescent="0.2">
      <c r="B200" s="21"/>
      <c r="C200" s="21"/>
      <c r="D200" s="21"/>
      <c r="E200" s="20"/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2:24" x14ac:dyDescent="0.2">
      <c r="B201" s="21"/>
      <c r="C201" s="21"/>
      <c r="D201" s="21"/>
      <c r="E201" s="20"/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2:24" x14ac:dyDescent="0.2">
      <c r="B202" s="21"/>
      <c r="C202" s="21"/>
      <c r="D202" s="21"/>
      <c r="E202" s="20"/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2:24" x14ac:dyDescent="0.2">
      <c r="B203" s="21"/>
      <c r="C203" s="21"/>
      <c r="D203" s="21"/>
      <c r="E203" s="20"/>
      <c r="F203" s="20"/>
      <c r="G203" s="20"/>
      <c r="H203" s="20"/>
      <c r="I203" s="21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2:24" x14ac:dyDescent="0.2">
      <c r="B204" s="21"/>
      <c r="C204" s="21"/>
      <c r="D204" s="21"/>
      <c r="E204" s="20"/>
      <c r="F204" s="20"/>
      <c r="G204" s="20"/>
      <c r="H204" s="20"/>
      <c r="I204" s="21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2:24" x14ac:dyDescent="0.2">
      <c r="B205" s="21"/>
      <c r="C205" s="21"/>
      <c r="D205" s="21"/>
      <c r="E205" s="20"/>
      <c r="F205" s="20"/>
      <c r="G205" s="20"/>
      <c r="H205" s="20"/>
      <c r="I205" s="21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2:24" x14ac:dyDescent="0.2">
      <c r="B206" s="21"/>
      <c r="C206" s="21"/>
      <c r="D206" s="21"/>
      <c r="E206" s="20"/>
      <c r="F206" s="20"/>
      <c r="G206" s="20"/>
      <c r="H206" s="20"/>
      <c r="I206" s="21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2:24" x14ac:dyDescent="0.2">
      <c r="B207" s="21"/>
      <c r="C207" s="21"/>
      <c r="D207" s="21"/>
      <c r="E207" s="20"/>
      <c r="F207" s="20"/>
      <c r="G207" s="20"/>
      <c r="H207" s="20"/>
      <c r="I207" s="21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2:24" x14ac:dyDescent="0.2">
      <c r="B208" s="21"/>
      <c r="C208" s="21"/>
      <c r="D208" s="21"/>
      <c r="E208" s="20"/>
      <c r="F208" s="20"/>
      <c r="G208" s="20"/>
      <c r="H208" s="20"/>
      <c r="I208" s="21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2:24" x14ac:dyDescent="0.2">
      <c r="B209" s="21"/>
      <c r="C209" s="21"/>
      <c r="D209" s="21"/>
      <c r="E209" s="20"/>
      <c r="F209" s="20"/>
      <c r="G209" s="20"/>
      <c r="H209" s="20"/>
      <c r="I209" s="21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2:24" x14ac:dyDescent="0.2">
      <c r="B210" s="21"/>
      <c r="C210" s="21"/>
      <c r="D210" s="21"/>
      <c r="E210" s="20"/>
      <c r="F210" s="20"/>
      <c r="G210" s="20"/>
      <c r="H210" s="20"/>
      <c r="I210" s="21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2:24" x14ac:dyDescent="0.2">
      <c r="B211" s="21"/>
      <c r="C211" s="21"/>
      <c r="D211" s="21"/>
      <c r="E211" s="20"/>
      <c r="F211" s="20"/>
      <c r="G211" s="20"/>
      <c r="H211" s="20"/>
      <c r="I211" s="21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2:24" x14ac:dyDescent="0.2">
      <c r="B212" s="21"/>
      <c r="C212" s="21"/>
      <c r="D212" s="21"/>
      <c r="E212" s="20"/>
      <c r="F212" s="20"/>
      <c r="G212" s="20"/>
      <c r="H212" s="20"/>
      <c r="I212" s="21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2:24" x14ac:dyDescent="0.2">
      <c r="B213" s="21"/>
      <c r="C213" s="21"/>
      <c r="D213" s="21"/>
      <c r="E213" s="20"/>
      <c r="F213" s="20"/>
      <c r="G213" s="20"/>
      <c r="H213" s="20"/>
      <c r="I213" s="21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2:24" x14ac:dyDescent="0.2">
      <c r="B214" s="21"/>
      <c r="C214" s="21"/>
      <c r="D214" s="21"/>
      <c r="E214" s="20"/>
      <c r="F214" s="20"/>
      <c r="G214" s="20"/>
      <c r="H214" s="20"/>
      <c r="I214" s="21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2:24" x14ac:dyDescent="0.2">
      <c r="B215" s="21"/>
      <c r="C215" s="21"/>
      <c r="D215" s="21"/>
      <c r="E215" s="20"/>
      <c r="F215" s="20"/>
      <c r="G215" s="20"/>
      <c r="H215" s="20"/>
      <c r="I215" s="21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2:24" x14ac:dyDescent="0.2">
      <c r="B216" s="21"/>
      <c r="C216" s="21"/>
      <c r="D216" s="21"/>
      <c r="E216" s="20"/>
      <c r="F216" s="20"/>
      <c r="G216" s="20"/>
      <c r="H216" s="20"/>
      <c r="I216" s="21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2:24" x14ac:dyDescent="0.2">
      <c r="B217" s="21"/>
      <c r="C217" s="21"/>
      <c r="D217" s="21"/>
      <c r="E217" s="20"/>
      <c r="F217" s="20"/>
      <c r="G217" s="20"/>
      <c r="H217" s="20"/>
      <c r="I217" s="21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2:24" x14ac:dyDescent="0.2">
      <c r="B218" s="21"/>
      <c r="C218" s="21"/>
      <c r="D218" s="21"/>
      <c r="E218" s="20"/>
      <c r="F218" s="20"/>
      <c r="G218" s="20"/>
      <c r="H218" s="20"/>
      <c r="I218" s="2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2:24" x14ac:dyDescent="0.2">
      <c r="B219" s="21"/>
      <c r="C219" s="21"/>
      <c r="D219" s="21"/>
      <c r="E219" s="20"/>
      <c r="F219" s="20"/>
      <c r="G219" s="20"/>
      <c r="H219" s="20"/>
      <c r="I219" s="21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2:24" x14ac:dyDescent="0.2">
      <c r="B220" s="21"/>
      <c r="C220" s="21"/>
      <c r="D220" s="21"/>
      <c r="E220" s="20"/>
      <c r="F220" s="20"/>
      <c r="G220" s="20"/>
      <c r="H220" s="20"/>
      <c r="I220" s="21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2:24" x14ac:dyDescent="0.2">
      <c r="B221" s="21"/>
      <c r="C221" s="21"/>
      <c r="D221" s="21"/>
      <c r="E221" s="20"/>
      <c r="F221" s="20"/>
      <c r="G221" s="20"/>
      <c r="H221" s="20"/>
      <c r="I221" s="21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2:24" x14ac:dyDescent="0.2">
      <c r="B222" s="21"/>
      <c r="C222" s="21"/>
      <c r="D222" s="21"/>
      <c r="E222" s="20"/>
      <c r="F222" s="20"/>
      <c r="G222" s="20"/>
      <c r="H222" s="20"/>
      <c r="I222" s="21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2:24" x14ac:dyDescent="0.2">
      <c r="B223" s="21"/>
      <c r="C223" s="21"/>
      <c r="D223" s="21"/>
      <c r="E223" s="20"/>
      <c r="F223" s="20"/>
      <c r="G223" s="20"/>
      <c r="H223" s="20"/>
      <c r="I223" s="21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2:24" x14ac:dyDescent="0.2">
      <c r="B224" s="21"/>
      <c r="C224" s="21"/>
      <c r="D224" s="21"/>
      <c r="E224" s="20"/>
      <c r="F224" s="20"/>
      <c r="G224" s="20"/>
      <c r="H224" s="20"/>
      <c r="I224" s="2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2:24" x14ac:dyDescent="0.2">
      <c r="B225" s="21"/>
      <c r="C225" s="21"/>
      <c r="D225" s="21"/>
      <c r="E225" s="20"/>
      <c r="F225" s="20"/>
      <c r="G225" s="20"/>
      <c r="H225" s="20"/>
      <c r="I225" s="21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2:24" x14ac:dyDescent="0.2">
      <c r="B226" s="21"/>
      <c r="C226" s="21"/>
      <c r="D226" s="21"/>
      <c r="E226" s="20"/>
      <c r="F226" s="20"/>
      <c r="G226" s="20"/>
      <c r="H226" s="20"/>
      <c r="I226" s="21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2:24" x14ac:dyDescent="0.2">
      <c r="B227" s="21"/>
      <c r="C227" s="21"/>
      <c r="D227" s="21"/>
      <c r="E227" s="20"/>
      <c r="F227" s="20"/>
      <c r="G227" s="20"/>
      <c r="H227" s="20"/>
      <c r="I227" s="21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2:24" x14ac:dyDescent="0.2">
      <c r="B228" s="21"/>
      <c r="C228" s="21"/>
      <c r="D228" s="21"/>
      <c r="E228" s="20"/>
      <c r="F228" s="20"/>
      <c r="G228" s="20"/>
      <c r="H228" s="20"/>
      <c r="I228" s="21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2:24" x14ac:dyDescent="0.2">
      <c r="B229" s="21"/>
      <c r="C229" s="21"/>
      <c r="D229" s="21"/>
      <c r="E229" s="20"/>
      <c r="F229" s="20"/>
      <c r="G229" s="20"/>
      <c r="H229" s="20"/>
      <c r="I229" s="21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2:24" x14ac:dyDescent="0.2">
      <c r="B230" s="21"/>
      <c r="C230" s="21"/>
      <c r="D230" s="21"/>
      <c r="E230" s="20"/>
      <c r="F230" s="20"/>
      <c r="G230" s="20"/>
      <c r="H230" s="20"/>
      <c r="I230" s="21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2:24" x14ac:dyDescent="0.2">
      <c r="B231" s="21"/>
      <c r="C231" s="21"/>
      <c r="D231" s="21"/>
      <c r="E231" s="20"/>
      <c r="F231" s="20"/>
      <c r="G231" s="20"/>
      <c r="H231" s="20"/>
      <c r="I231" s="21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2:24" x14ac:dyDescent="0.2">
      <c r="B232" s="21"/>
      <c r="C232" s="21"/>
      <c r="D232" s="21"/>
      <c r="E232" s="20"/>
      <c r="F232" s="20"/>
      <c r="G232" s="20"/>
      <c r="H232" s="20"/>
      <c r="I232" s="21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2:24" x14ac:dyDescent="0.2">
      <c r="B233" s="21"/>
      <c r="C233" s="21"/>
      <c r="D233" s="21"/>
      <c r="E233" s="20"/>
      <c r="F233" s="20"/>
      <c r="G233" s="20"/>
      <c r="H233" s="20"/>
      <c r="I233" s="21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2:24" x14ac:dyDescent="0.2">
      <c r="B234" s="21"/>
      <c r="C234" s="21"/>
      <c r="D234" s="21"/>
      <c r="E234" s="20"/>
      <c r="F234" s="20"/>
      <c r="G234" s="20"/>
      <c r="H234" s="20"/>
      <c r="I234" s="21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2:24" x14ac:dyDescent="0.2">
      <c r="B235" s="21"/>
      <c r="C235" s="21"/>
      <c r="D235" s="21"/>
      <c r="E235" s="20"/>
      <c r="F235" s="20"/>
      <c r="G235" s="20"/>
      <c r="H235" s="20"/>
      <c r="I235" s="21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2:24" x14ac:dyDescent="0.2">
      <c r="B236" s="21"/>
      <c r="C236" s="21"/>
      <c r="D236" s="21"/>
      <c r="E236" s="20"/>
      <c r="F236" s="20"/>
      <c r="G236" s="20"/>
      <c r="H236" s="20"/>
      <c r="I236" s="21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2:24" x14ac:dyDescent="0.2">
      <c r="B237" s="21"/>
      <c r="C237" s="21"/>
      <c r="D237" s="21"/>
      <c r="E237" s="20"/>
      <c r="F237" s="20"/>
      <c r="G237" s="20"/>
      <c r="H237" s="20"/>
      <c r="I237" s="21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2:24" x14ac:dyDescent="0.2">
      <c r="B238" s="21"/>
      <c r="C238" s="21"/>
      <c r="D238" s="21"/>
      <c r="E238" s="20"/>
      <c r="F238" s="20"/>
      <c r="G238" s="20"/>
      <c r="H238" s="20"/>
      <c r="I238" s="21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2:24" x14ac:dyDescent="0.2">
      <c r="B239" s="21"/>
      <c r="C239" s="21"/>
      <c r="D239" s="21"/>
      <c r="E239" s="20"/>
      <c r="F239" s="20"/>
      <c r="G239" s="20"/>
      <c r="H239" s="20"/>
      <c r="I239" s="21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2:24" x14ac:dyDescent="0.2">
      <c r="B240" s="21"/>
      <c r="C240" s="21"/>
      <c r="D240" s="21"/>
      <c r="E240" s="20"/>
      <c r="F240" s="20"/>
      <c r="G240" s="20"/>
      <c r="H240" s="20"/>
      <c r="I240" s="21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2:24" x14ac:dyDescent="0.2">
      <c r="B241" s="21"/>
      <c r="C241" s="21"/>
      <c r="D241" s="21"/>
      <c r="E241" s="20"/>
      <c r="F241" s="20"/>
      <c r="G241" s="20"/>
      <c r="H241" s="20"/>
      <c r="I241" s="21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2:24" x14ac:dyDescent="0.2">
      <c r="B242" s="21"/>
      <c r="C242" s="21"/>
      <c r="D242" s="21"/>
      <c r="E242" s="20"/>
      <c r="F242" s="20"/>
      <c r="G242" s="20"/>
      <c r="H242" s="20"/>
      <c r="I242" s="21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2:24" x14ac:dyDescent="0.2">
      <c r="B243" s="21"/>
      <c r="C243" s="21"/>
      <c r="D243" s="21"/>
      <c r="E243" s="20"/>
      <c r="F243" s="20"/>
      <c r="G243" s="20"/>
      <c r="H243" s="20"/>
      <c r="I243" s="21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2:24" x14ac:dyDescent="0.2">
      <c r="B244" s="21"/>
      <c r="C244" s="21"/>
      <c r="D244" s="21"/>
      <c r="E244" s="20"/>
      <c r="F244" s="20"/>
      <c r="G244" s="20"/>
      <c r="H244" s="20"/>
      <c r="I244" s="21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2:24" x14ac:dyDescent="0.2">
      <c r="B245" s="21"/>
      <c r="C245" s="21"/>
      <c r="D245" s="21"/>
      <c r="E245" s="20"/>
      <c r="F245" s="20"/>
      <c r="G245" s="20"/>
      <c r="H245" s="20"/>
      <c r="I245" s="21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2:24" x14ac:dyDescent="0.2">
      <c r="B246" s="21"/>
      <c r="C246" s="21"/>
      <c r="D246" s="21"/>
      <c r="E246" s="20"/>
      <c r="F246" s="20"/>
      <c r="G246" s="20"/>
      <c r="H246" s="20"/>
      <c r="I246" s="21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2:24" x14ac:dyDescent="0.2">
      <c r="B247" s="21"/>
      <c r="C247" s="21"/>
      <c r="D247" s="21"/>
      <c r="E247" s="20"/>
      <c r="F247" s="20"/>
      <c r="G247" s="20"/>
      <c r="H247" s="20"/>
      <c r="I247" s="21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2:24" x14ac:dyDescent="0.2">
      <c r="B248" s="21"/>
      <c r="C248" s="21"/>
      <c r="D248" s="21"/>
      <c r="E248" s="20"/>
      <c r="F248" s="20"/>
      <c r="G248" s="20"/>
      <c r="H248" s="20"/>
      <c r="I248" s="21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2:24" x14ac:dyDescent="0.2">
      <c r="B249" s="21"/>
      <c r="C249" s="21"/>
      <c r="D249" s="21"/>
      <c r="E249" s="20"/>
      <c r="F249" s="20"/>
      <c r="G249" s="20"/>
      <c r="H249" s="20"/>
      <c r="I249" s="21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2:24" x14ac:dyDescent="0.2">
      <c r="B250" s="21"/>
      <c r="C250" s="21"/>
      <c r="D250" s="21"/>
      <c r="E250" s="20"/>
      <c r="F250" s="20"/>
      <c r="G250" s="20"/>
      <c r="H250" s="20"/>
      <c r="I250" s="21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2:24" x14ac:dyDescent="0.2">
      <c r="B251" s="21"/>
      <c r="C251" s="21"/>
      <c r="D251" s="21"/>
      <c r="E251" s="20"/>
      <c r="F251" s="20"/>
      <c r="G251" s="20"/>
      <c r="H251" s="20"/>
      <c r="I251" s="21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2:24" x14ac:dyDescent="0.2">
      <c r="B252" s="21"/>
      <c r="C252" s="21"/>
      <c r="D252" s="21"/>
      <c r="E252" s="20"/>
      <c r="F252" s="20"/>
      <c r="G252" s="20"/>
      <c r="H252" s="20"/>
      <c r="I252" s="21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2:24" x14ac:dyDescent="0.2">
      <c r="B253" s="21"/>
      <c r="C253" s="21"/>
      <c r="D253" s="21"/>
      <c r="E253" s="20"/>
      <c r="F253" s="20"/>
      <c r="G253" s="20"/>
      <c r="H253" s="20"/>
      <c r="I253" s="21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2:24" x14ac:dyDescent="0.2">
      <c r="B254" s="21"/>
      <c r="C254" s="21"/>
      <c r="D254" s="21"/>
      <c r="E254" s="20"/>
      <c r="F254" s="20"/>
      <c r="G254" s="20"/>
      <c r="H254" s="20"/>
      <c r="I254" s="21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2:24" x14ac:dyDescent="0.2">
      <c r="B255" s="21"/>
      <c r="C255" s="21"/>
      <c r="D255" s="21"/>
      <c r="E255" s="20"/>
      <c r="F255" s="20"/>
      <c r="G255" s="20"/>
      <c r="H255" s="20"/>
      <c r="I255" s="21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2:24" x14ac:dyDescent="0.2">
      <c r="B256" s="21"/>
      <c r="C256" s="21"/>
      <c r="D256" s="21"/>
      <c r="E256" s="20"/>
      <c r="F256" s="20"/>
      <c r="G256" s="20"/>
      <c r="H256" s="20"/>
      <c r="I256" s="21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2:24" x14ac:dyDescent="0.2">
      <c r="B257" s="21"/>
      <c r="C257" s="21"/>
      <c r="D257" s="21"/>
      <c r="E257" s="20"/>
      <c r="F257" s="20"/>
      <c r="G257" s="20"/>
      <c r="H257" s="20"/>
      <c r="I257" s="21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2:24" x14ac:dyDescent="0.2">
      <c r="B258" s="21"/>
      <c r="C258" s="21"/>
      <c r="D258" s="21"/>
      <c r="E258" s="20"/>
      <c r="F258" s="20"/>
      <c r="G258" s="20"/>
      <c r="H258" s="20"/>
      <c r="I258" s="21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2:24" x14ac:dyDescent="0.2">
      <c r="B259" s="21"/>
      <c r="C259" s="21"/>
      <c r="D259" s="21"/>
      <c r="E259" s="20"/>
      <c r="F259" s="20"/>
      <c r="G259" s="20"/>
      <c r="H259" s="20"/>
      <c r="I259" s="21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2:24" x14ac:dyDescent="0.2">
      <c r="B260" s="21"/>
      <c r="C260" s="21"/>
      <c r="D260" s="21"/>
      <c r="E260" s="20"/>
      <c r="F260" s="20"/>
      <c r="G260" s="20"/>
      <c r="H260" s="20"/>
      <c r="I260" s="21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2:24" x14ac:dyDescent="0.2">
      <c r="B261" s="21"/>
      <c r="C261" s="21"/>
      <c r="D261" s="21"/>
      <c r="E261" s="20"/>
      <c r="F261" s="20"/>
      <c r="G261" s="20"/>
      <c r="H261" s="20"/>
      <c r="I261" s="21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2:24" x14ac:dyDescent="0.2">
      <c r="B262" s="21"/>
      <c r="C262" s="21"/>
      <c r="D262" s="21"/>
      <c r="E262" s="20"/>
      <c r="F262" s="20"/>
      <c r="G262" s="20"/>
      <c r="H262" s="20"/>
      <c r="I262" s="21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2:24" x14ac:dyDescent="0.2">
      <c r="B263" s="21"/>
      <c r="C263" s="21"/>
      <c r="D263" s="21"/>
      <c r="E263" s="20"/>
      <c r="F263" s="20"/>
      <c r="G263" s="20"/>
      <c r="H263" s="20"/>
      <c r="I263" s="2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2:24" x14ac:dyDescent="0.2">
      <c r="B264" s="21"/>
      <c r="C264" s="21"/>
      <c r="D264" s="21"/>
      <c r="E264" s="20"/>
      <c r="F264" s="20"/>
      <c r="G264" s="20"/>
      <c r="H264" s="20"/>
      <c r="I264" s="2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2:24" x14ac:dyDescent="0.2">
      <c r="B265" s="21"/>
      <c r="C265" s="21"/>
      <c r="D265" s="21"/>
      <c r="E265" s="20"/>
      <c r="F265" s="20"/>
      <c r="G265" s="20"/>
      <c r="H265" s="20"/>
      <c r="I265" s="2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2:24" x14ac:dyDescent="0.2">
      <c r="B266" s="21"/>
      <c r="C266" s="21"/>
      <c r="D266" s="21"/>
      <c r="E266" s="20"/>
      <c r="F266" s="20"/>
      <c r="G266" s="20"/>
      <c r="H266" s="20"/>
      <c r="I266" s="21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2:24" x14ac:dyDescent="0.2">
      <c r="B267" s="21"/>
      <c r="C267" s="21"/>
      <c r="D267" s="21"/>
      <c r="E267" s="20"/>
      <c r="F267" s="20"/>
      <c r="G267" s="20"/>
      <c r="H267" s="20"/>
      <c r="I267" s="21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2:24" x14ac:dyDescent="0.2">
      <c r="B268" s="21"/>
      <c r="C268" s="21"/>
      <c r="D268" s="21"/>
      <c r="E268" s="20"/>
      <c r="F268" s="20"/>
      <c r="G268" s="20"/>
      <c r="H268" s="20"/>
      <c r="I268" s="21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2:24" x14ac:dyDescent="0.2">
      <c r="B269" s="21"/>
      <c r="C269" s="21"/>
      <c r="D269" s="21"/>
      <c r="E269" s="20"/>
      <c r="F269" s="20"/>
      <c r="G269" s="20"/>
      <c r="H269" s="20"/>
      <c r="I269" s="21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2:24" x14ac:dyDescent="0.2">
      <c r="B270" s="21"/>
      <c r="C270" s="21"/>
      <c r="D270" s="21"/>
      <c r="E270" s="20"/>
      <c r="F270" s="20"/>
      <c r="G270" s="20"/>
      <c r="H270" s="20"/>
      <c r="I270" s="21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2:24" x14ac:dyDescent="0.2">
      <c r="B271" s="21"/>
      <c r="C271" s="21"/>
      <c r="D271" s="21"/>
      <c r="E271" s="20"/>
      <c r="F271" s="20"/>
      <c r="G271" s="20"/>
      <c r="H271" s="20"/>
      <c r="I271" s="21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2:24" x14ac:dyDescent="0.2">
      <c r="B272" s="21"/>
      <c r="C272" s="21"/>
      <c r="D272" s="21"/>
      <c r="E272" s="20"/>
      <c r="F272" s="20"/>
      <c r="G272" s="20"/>
      <c r="H272" s="20"/>
      <c r="I272" s="21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2:24" x14ac:dyDescent="0.2">
      <c r="B273" s="21"/>
      <c r="C273" s="21"/>
      <c r="D273" s="21"/>
      <c r="E273" s="20"/>
      <c r="F273" s="20"/>
      <c r="G273" s="20"/>
      <c r="H273" s="20"/>
      <c r="I273" s="21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2:24" x14ac:dyDescent="0.2">
      <c r="B274" s="21"/>
      <c r="C274" s="21"/>
      <c r="D274" s="21"/>
      <c r="E274" s="20"/>
      <c r="F274" s="20"/>
      <c r="G274" s="20"/>
      <c r="H274" s="20"/>
      <c r="I274" s="21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2:24" x14ac:dyDescent="0.2">
      <c r="B275" s="21"/>
      <c r="C275" s="21"/>
      <c r="D275" s="21"/>
      <c r="E275" s="20"/>
      <c r="F275" s="20"/>
      <c r="G275" s="20"/>
      <c r="H275" s="20"/>
      <c r="I275" s="21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2:24" x14ac:dyDescent="0.2">
      <c r="B276" s="21"/>
      <c r="C276" s="21"/>
      <c r="D276" s="21"/>
      <c r="E276" s="20"/>
      <c r="F276" s="20"/>
      <c r="G276" s="20"/>
      <c r="H276" s="20"/>
      <c r="I276" s="21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2:24" x14ac:dyDescent="0.2">
      <c r="B277" s="21"/>
      <c r="C277" s="21"/>
      <c r="D277" s="21"/>
      <c r="E277" s="20"/>
      <c r="F277" s="20"/>
      <c r="G277" s="20"/>
      <c r="H277" s="20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2:24" x14ac:dyDescent="0.2">
      <c r="B278" s="21"/>
      <c r="C278" s="21"/>
      <c r="D278" s="21"/>
      <c r="E278" s="20"/>
      <c r="F278" s="20"/>
      <c r="G278" s="20"/>
      <c r="H278" s="20"/>
      <c r="I278" s="21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2:24" x14ac:dyDescent="0.2">
      <c r="B279" s="21"/>
      <c r="C279" s="21"/>
      <c r="D279" s="21"/>
      <c r="E279" s="20"/>
      <c r="F279" s="20"/>
      <c r="G279" s="20"/>
      <c r="H279" s="20"/>
      <c r="I279" s="21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2:24" x14ac:dyDescent="0.2">
      <c r="B280" s="21"/>
      <c r="C280" s="21"/>
      <c r="D280" s="21"/>
      <c r="E280" s="20"/>
      <c r="F280" s="20"/>
      <c r="G280" s="20"/>
      <c r="H280" s="20"/>
      <c r="I280" s="21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2:24" x14ac:dyDescent="0.2">
      <c r="B281" s="21"/>
      <c r="C281" s="21"/>
      <c r="D281" s="21"/>
      <c r="E281" s="20"/>
      <c r="F281" s="20"/>
      <c r="G281" s="20"/>
      <c r="H281" s="20"/>
      <c r="I281" s="21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2:24" x14ac:dyDescent="0.2">
      <c r="B282" s="21"/>
      <c r="C282" s="21"/>
      <c r="D282" s="21"/>
      <c r="E282" s="20"/>
      <c r="F282" s="20"/>
      <c r="G282" s="20"/>
      <c r="H282" s="20"/>
      <c r="I282" s="21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2:24" x14ac:dyDescent="0.2">
      <c r="B283" s="21"/>
      <c r="C283" s="21"/>
      <c r="D283" s="21"/>
      <c r="E283" s="20"/>
      <c r="F283" s="20"/>
      <c r="G283" s="20"/>
      <c r="H283" s="20"/>
      <c r="I283" s="2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2:24" x14ac:dyDescent="0.2">
      <c r="B284" s="21"/>
      <c r="C284" s="21"/>
      <c r="D284" s="21"/>
      <c r="E284" s="20"/>
      <c r="F284" s="20"/>
      <c r="G284" s="20"/>
      <c r="H284" s="20"/>
      <c r="I284" s="21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2:24" x14ac:dyDescent="0.2">
      <c r="B285" s="21"/>
      <c r="C285" s="21"/>
      <c r="D285" s="21"/>
      <c r="E285" s="20"/>
      <c r="F285" s="20"/>
      <c r="G285" s="20"/>
      <c r="H285" s="20"/>
      <c r="I285" s="21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2:24" x14ac:dyDescent="0.2">
      <c r="B286" s="21"/>
      <c r="C286" s="21"/>
      <c r="D286" s="21"/>
      <c r="E286" s="20"/>
      <c r="F286" s="20"/>
      <c r="G286" s="20"/>
      <c r="H286" s="20"/>
      <c r="I286" s="2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2:24" x14ac:dyDescent="0.2">
      <c r="B287" s="21"/>
      <c r="C287" s="21"/>
      <c r="D287" s="21"/>
      <c r="E287" s="20"/>
      <c r="F287" s="20"/>
      <c r="G287" s="20"/>
      <c r="H287" s="20"/>
      <c r="I287" s="21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2:24" x14ac:dyDescent="0.2">
      <c r="B288" s="21"/>
      <c r="C288" s="21"/>
      <c r="D288" s="21"/>
      <c r="E288" s="20"/>
      <c r="F288" s="20"/>
      <c r="G288" s="20"/>
      <c r="H288" s="20"/>
      <c r="I288" s="21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2:24" x14ac:dyDescent="0.2">
      <c r="B289" s="21"/>
      <c r="C289" s="21"/>
      <c r="D289" s="21"/>
      <c r="E289" s="20"/>
      <c r="F289" s="20"/>
      <c r="G289" s="20"/>
      <c r="H289" s="20"/>
      <c r="I289" s="2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2:24" x14ac:dyDescent="0.2">
      <c r="B290" s="21"/>
      <c r="C290" s="21"/>
      <c r="D290" s="21"/>
      <c r="E290" s="20"/>
      <c r="F290" s="20"/>
      <c r="G290" s="20"/>
      <c r="H290" s="20"/>
      <c r="I290" s="2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2:24" x14ac:dyDescent="0.2">
      <c r="B291" s="21"/>
      <c r="C291" s="21"/>
      <c r="D291" s="21"/>
      <c r="E291" s="20"/>
      <c r="F291" s="20"/>
      <c r="G291" s="20"/>
      <c r="H291" s="20"/>
      <c r="I291" s="21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2:24" x14ac:dyDescent="0.2">
      <c r="B292" s="21"/>
      <c r="C292" s="21"/>
      <c r="D292" s="21"/>
      <c r="E292" s="20"/>
      <c r="F292" s="20"/>
      <c r="G292" s="20"/>
      <c r="H292" s="20"/>
      <c r="I292" s="21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2:24" x14ac:dyDescent="0.2">
      <c r="B293" s="21"/>
      <c r="C293" s="21"/>
      <c r="D293" s="21"/>
      <c r="E293" s="20"/>
      <c r="F293" s="20"/>
      <c r="G293" s="20"/>
      <c r="H293" s="20"/>
      <c r="I293" s="21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2:24" x14ac:dyDescent="0.2">
      <c r="B294" s="21"/>
      <c r="C294" s="21"/>
      <c r="D294" s="21"/>
      <c r="E294" s="20"/>
      <c r="F294" s="20"/>
      <c r="G294" s="20"/>
      <c r="H294" s="20"/>
      <c r="I294" s="21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2:24" x14ac:dyDescent="0.2">
      <c r="B295" s="21"/>
      <c r="C295" s="21"/>
      <c r="D295" s="21"/>
      <c r="E295" s="20"/>
      <c r="F295" s="20"/>
      <c r="G295" s="20"/>
      <c r="H295" s="20"/>
      <c r="I295" s="21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2:24" x14ac:dyDescent="0.2">
      <c r="B296" s="21"/>
      <c r="C296" s="21"/>
      <c r="D296" s="21"/>
      <c r="E296" s="20"/>
      <c r="F296" s="20"/>
      <c r="G296" s="20"/>
      <c r="H296" s="20"/>
      <c r="I296" s="21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2:24" x14ac:dyDescent="0.2">
      <c r="B297" s="21"/>
      <c r="C297" s="21"/>
      <c r="D297" s="21"/>
      <c r="E297" s="20"/>
      <c r="F297" s="20"/>
      <c r="G297" s="20"/>
      <c r="H297" s="20"/>
      <c r="I297" s="21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2:24" x14ac:dyDescent="0.2">
      <c r="B298" s="21"/>
      <c r="C298" s="21"/>
      <c r="D298" s="21"/>
      <c r="E298" s="20"/>
      <c r="F298" s="20"/>
      <c r="G298" s="20"/>
      <c r="H298" s="20"/>
      <c r="I298" s="21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2:24" x14ac:dyDescent="0.2">
      <c r="B299" s="21"/>
      <c r="C299" s="21"/>
      <c r="D299" s="21"/>
      <c r="E299" s="20"/>
      <c r="F299" s="20"/>
      <c r="G299" s="20"/>
      <c r="H299" s="20"/>
      <c r="I299" s="21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2:24" x14ac:dyDescent="0.2">
      <c r="B300" s="21"/>
      <c r="C300" s="21"/>
      <c r="D300" s="21"/>
      <c r="E300" s="20"/>
      <c r="F300" s="20"/>
      <c r="G300" s="20"/>
      <c r="H300" s="20"/>
      <c r="I300" s="21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2:24" x14ac:dyDescent="0.2">
      <c r="B301" s="21"/>
      <c r="C301" s="21"/>
      <c r="D301" s="21"/>
      <c r="E301" s="20"/>
      <c r="F301" s="20"/>
      <c r="G301" s="20"/>
      <c r="H301" s="20"/>
      <c r="I301" s="21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2:24" x14ac:dyDescent="0.2">
      <c r="B302" s="21"/>
      <c r="C302" s="21"/>
      <c r="D302" s="21"/>
      <c r="E302" s="20"/>
      <c r="F302" s="20"/>
      <c r="G302" s="20"/>
      <c r="H302" s="20"/>
      <c r="I302" s="21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2:24" x14ac:dyDescent="0.2">
      <c r="B303" s="21"/>
      <c r="C303" s="21"/>
      <c r="D303" s="21"/>
      <c r="E303" s="20"/>
      <c r="F303" s="20"/>
      <c r="G303" s="20"/>
      <c r="H303" s="20"/>
      <c r="I303" s="21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2:24" x14ac:dyDescent="0.2">
      <c r="B304" s="21"/>
      <c r="C304" s="21"/>
      <c r="D304" s="21"/>
      <c r="E304" s="20"/>
      <c r="F304" s="20"/>
      <c r="G304" s="20"/>
      <c r="H304" s="20"/>
      <c r="I304" s="21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2:24" x14ac:dyDescent="0.2">
      <c r="B305" s="21"/>
      <c r="C305" s="21"/>
      <c r="D305" s="21"/>
      <c r="E305" s="20"/>
      <c r="F305" s="20"/>
      <c r="G305" s="20"/>
      <c r="H305" s="20"/>
      <c r="I305" s="21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2:24" x14ac:dyDescent="0.2">
      <c r="B306" s="21"/>
      <c r="C306" s="21"/>
      <c r="D306" s="21"/>
      <c r="E306" s="20"/>
      <c r="F306" s="20"/>
      <c r="G306" s="20"/>
      <c r="H306" s="20"/>
      <c r="I306" s="21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2:24" x14ac:dyDescent="0.2">
      <c r="B307" s="21"/>
      <c r="C307" s="21"/>
      <c r="D307" s="21"/>
      <c r="E307" s="20"/>
      <c r="F307" s="20"/>
      <c r="G307" s="20"/>
      <c r="H307" s="20"/>
      <c r="I307" s="21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2:24" x14ac:dyDescent="0.2">
      <c r="B308" s="21"/>
      <c r="C308" s="21"/>
      <c r="D308" s="21"/>
      <c r="E308" s="20"/>
      <c r="F308" s="20"/>
      <c r="G308" s="20"/>
      <c r="H308" s="20"/>
      <c r="I308" s="21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2:24" x14ac:dyDescent="0.2">
      <c r="B309" s="21"/>
      <c r="C309" s="21"/>
      <c r="D309" s="21"/>
      <c r="E309" s="20"/>
      <c r="F309" s="20"/>
      <c r="G309" s="20"/>
      <c r="H309" s="20"/>
      <c r="I309" s="21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2:24" x14ac:dyDescent="0.2">
      <c r="B310" s="21"/>
      <c r="C310" s="21"/>
      <c r="D310" s="21"/>
      <c r="E310" s="20"/>
      <c r="F310" s="20"/>
      <c r="G310" s="20"/>
      <c r="H310" s="20"/>
      <c r="I310" s="21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2:24" x14ac:dyDescent="0.2">
      <c r="B311" s="21"/>
      <c r="C311" s="21"/>
      <c r="D311" s="21"/>
      <c r="E311" s="20"/>
      <c r="F311" s="20"/>
      <c r="G311" s="20"/>
      <c r="H311" s="20"/>
      <c r="I311" s="21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2:24" x14ac:dyDescent="0.2">
      <c r="B312" s="21"/>
      <c r="C312" s="21"/>
      <c r="D312" s="21"/>
      <c r="E312" s="20"/>
      <c r="F312" s="20"/>
      <c r="G312" s="20"/>
      <c r="H312" s="20"/>
      <c r="I312" s="21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2:24" x14ac:dyDescent="0.2">
      <c r="B313" s="21"/>
      <c r="C313" s="21"/>
      <c r="D313" s="21"/>
      <c r="E313" s="20"/>
      <c r="F313" s="20"/>
      <c r="G313" s="20"/>
      <c r="H313" s="20"/>
      <c r="I313" s="21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2:24" x14ac:dyDescent="0.2">
      <c r="B314" s="21"/>
      <c r="C314" s="21"/>
      <c r="D314" s="21"/>
      <c r="E314" s="20"/>
      <c r="F314" s="20"/>
      <c r="G314" s="20"/>
      <c r="H314" s="20"/>
      <c r="I314" s="21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2:24" x14ac:dyDescent="0.2">
      <c r="B315" s="21"/>
      <c r="C315" s="21"/>
      <c r="D315" s="21"/>
      <c r="E315" s="20"/>
      <c r="F315" s="20"/>
      <c r="G315" s="20"/>
      <c r="H315" s="20"/>
      <c r="I315" s="21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2:24" x14ac:dyDescent="0.2">
      <c r="B316" s="21"/>
      <c r="C316" s="21"/>
      <c r="D316" s="21"/>
      <c r="E316" s="20"/>
      <c r="F316" s="20"/>
      <c r="G316" s="20"/>
      <c r="H316" s="20"/>
      <c r="I316" s="21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2:24" x14ac:dyDescent="0.2">
      <c r="B317" s="21"/>
      <c r="C317" s="21"/>
      <c r="D317" s="21"/>
      <c r="E317" s="20"/>
      <c r="F317" s="20"/>
      <c r="G317" s="20"/>
      <c r="H317" s="20"/>
      <c r="I317" s="21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2:24" x14ac:dyDescent="0.2">
      <c r="B318" s="21"/>
      <c r="C318" s="21"/>
      <c r="D318" s="21"/>
      <c r="E318" s="20"/>
      <c r="F318" s="20"/>
      <c r="G318" s="20"/>
      <c r="H318" s="20"/>
      <c r="I318" s="21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2:24" x14ac:dyDescent="0.2">
      <c r="B319" s="21"/>
      <c r="C319" s="21"/>
      <c r="D319" s="21"/>
      <c r="E319" s="20"/>
      <c r="F319" s="20"/>
      <c r="G319" s="20"/>
      <c r="H319" s="20"/>
      <c r="I319" s="21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2:24" x14ac:dyDescent="0.2">
      <c r="B320" s="21"/>
      <c r="C320" s="21"/>
      <c r="D320" s="21"/>
      <c r="E320" s="20"/>
      <c r="F320" s="20"/>
      <c r="G320" s="20"/>
      <c r="H320" s="20"/>
      <c r="I320" s="21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2:24" x14ac:dyDescent="0.2">
      <c r="B321" s="21"/>
      <c r="C321" s="21"/>
      <c r="D321" s="21"/>
      <c r="E321" s="20"/>
      <c r="F321" s="20"/>
      <c r="G321" s="20"/>
      <c r="H321" s="20"/>
      <c r="I321" s="21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2:24" x14ac:dyDescent="0.2">
      <c r="B322" s="21"/>
      <c r="C322" s="21"/>
      <c r="D322" s="21"/>
      <c r="E322" s="20"/>
      <c r="F322" s="20"/>
      <c r="G322" s="20"/>
      <c r="H322" s="20"/>
      <c r="I322" s="21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2:24" x14ac:dyDescent="0.2">
      <c r="B323" s="21"/>
      <c r="C323" s="21"/>
      <c r="D323" s="21"/>
      <c r="E323" s="20"/>
      <c r="F323" s="20"/>
      <c r="G323" s="20"/>
      <c r="H323" s="20"/>
      <c r="I323" s="21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2:24" x14ac:dyDescent="0.2">
      <c r="B324" s="21"/>
      <c r="C324" s="21"/>
      <c r="D324" s="21"/>
      <c r="E324" s="20"/>
      <c r="F324" s="20"/>
      <c r="G324" s="20"/>
      <c r="H324" s="20"/>
      <c r="I324" s="21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2:24" x14ac:dyDescent="0.2">
      <c r="B325" s="21"/>
      <c r="C325" s="21"/>
      <c r="D325" s="21"/>
      <c r="E325" s="20"/>
      <c r="F325" s="20"/>
      <c r="G325" s="20"/>
      <c r="H325" s="20"/>
      <c r="I325" s="21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2:24" x14ac:dyDescent="0.2">
      <c r="B326" s="21"/>
      <c r="C326" s="21"/>
      <c r="D326" s="21"/>
      <c r="E326" s="20"/>
      <c r="F326" s="20"/>
      <c r="G326" s="20"/>
      <c r="H326" s="20"/>
      <c r="I326" s="21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2:24" x14ac:dyDescent="0.2">
      <c r="B327" s="21"/>
      <c r="C327" s="21"/>
      <c r="D327" s="21"/>
      <c r="E327" s="20"/>
      <c r="F327" s="20"/>
      <c r="G327" s="20"/>
      <c r="H327" s="20"/>
      <c r="I327" s="21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2:24" x14ac:dyDescent="0.2">
      <c r="B328" s="21"/>
      <c r="C328" s="21"/>
      <c r="D328" s="21"/>
      <c r="E328" s="20"/>
      <c r="F328" s="20"/>
      <c r="G328" s="20"/>
      <c r="H328" s="20"/>
      <c r="I328" s="21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2:24" x14ac:dyDescent="0.2">
      <c r="B329" s="21"/>
      <c r="C329" s="21"/>
      <c r="D329" s="21"/>
      <c r="E329" s="20"/>
      <c r="F329" s="20"/>
      <c r="G329" s="20"/>
      <c r="H329" s="20"/>
      <c r="I329" s="21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2:24" x14ac:dyDescent="0.2">
      <c r="B330" s="21"/>
      <c r="C330" s="21"/>
      <c r="D330" s="21"/>
      <c r="E330" s="20"/>
      <c r="F330" s="20"/>
      <c r="G330" s="20"/>
      <c r="H330" s="20"/>
      <c r="I330" s="21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2:24" x14ac:dyDescent="0.2">
      <c r="B331" s="21"/>
      <c r="C331" s="21"/>
      <c r="D331" s="21"/>
      <c r="E331" s="20"/>
      <c r="F331" s="20"/>
      <c r="G331" s="20"/>
      <c r="H331" s="20"/>
      <c r="I331" s="21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2:24" x14ac:dyDescent="0.2">
      <c r="B332" s="21"/>
      <c r="C332" s="21"/>
      <c r="D332" s="21"/>
      <c r="E332" s="20"/>
      <c r="F332" s="20"/>
      <c r="G332" s="20"/>
      <c r="H332" s="20"/>
      <c r="I332" s="21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2:24" x14ac:dyDescent="0.2">
      <c r="B333" s="21"/>
      <c r="C333" s="21"/>
      <c r="D333" s="21"/>
      <c r="E333" s="20"/>
      <c r="F333" s="20"/>
      <c r="G333" s="20"/>
      <c r="H333" s="20"/>
      <c r="I333" s="21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2:24" x14ac:dyDescent="0.2">
      <c r="B334" s="21"/>
      <c r="C334" s="21"/>
      <c r="D334" s="21"/>
      <c r="E334" s="20"/>
      <c r="F334" s="20"/>
      <c r="G334" s="20"/>
      <c r="H334" s="20"/>
      <c r="I334" s="21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2:24" x14ac:dyDescent="0.2">
      <c r="B335" s="21"/>
      <c r="C335" s="21"/>
      <c r="D335" s="21"/>
      <c r="E335" s="20"/>
      <c r="F335" s="20"/>
      <c r="G335" s="20"/>
      <c r="H335" s="20"/>
      <c r="I335" s="21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2:24" x14ac:dyDescent="0.2">
      <c r="B336" s="21"/>
      <c r="C336" s="21"/>
      <c r="D336" s="21"/>
      <c r="E336" s="20"/>
      <c r="F336" s="20"/>
      <c r="G336" s="20"/>
      <c r="H336" s="20"/>
      <c r="I336" s="21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2:24" x14ac:dyDescent="0.2">
      <c r="B337" s="21"/>
      <c r="C337" s="21"/>
      <c r="D337" s="21"/>
      <c r="E337" s="20"/>
      <c r="F337" s="20"/>
      <c r="G337" s="20"/>
      <c r="H337" s="20"/>
      <c r="I337" s="21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2:24" x14ac:dyDescent="0.2">
      <c r="B338" s="21"/>
      <c r="C338" s="21"/>
      <c r="D338" s="21"/>
      <c r="E338" s="20"/>
      <c r="F338" s="20"/>
      <c r="G338" s="20"/>
      <c r="H338" s="20"/>
      <c r="I338" s="21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2:24" x14ac:dyDescent="0.2">
      <c r="B339" s="21"/>
      <c r="C339" s="21"/>
      <c r="D339" s="21"/>
      <c r="E339" s="20"/>
      <c r="F339" s="20"/>
      <c r="G339" s="20"/>
      <c r="H339" s="20"/>
      <c r="I339" s="21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2:24" x14ac:dyDescent="0.2">
      <c r="B340" s="21"/>
      <c r="C340" s="21"/>
      <c r="D340" s="21"/>
      <c r="E340" s="20"/>
      <c r="F340" s="20"/>
      <c r="G340" s="20"/>
      <c r="H340" s="20"/>
      <c r="I340" s="21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2:24" x14ac:dyDescent="0.2">
      <c r="B341" s="21"/>
      <c r="C341" s="21"/>
      <c r="D341" s="21"/>
      <c r="E341" s="20"/>
      <c r="F341" s="20"/>
      <c r="G341" s="20"/>
      <c r="H341" s="20"/>
      <c r="I341" s="21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2:24" x14ac:dyDescent="0.2">
      <c r="B342" s="21"/>
      <c r="C342" s="21"/>
      <c r="D342" s="21"/>
      <c r="E342" s="20"/>
      <c r="F342" s="20"/>
      <c r="G342" s="20"/>
      <c r="H342" s="20"/>
      <c r="I342" s="21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2:24" x14ac:dyDescent="0.2">
      <c r="B343" s="21"/>
      <c r="C343" s="21"/>
      <c r="D343" s="21"/>
      <c r="E343" s="20"/>
      <c r="F343" s="20"/>
      <c r="G343" s="20"/>
      <c r="H343" s="20"/>
      <c r="I343" s="21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2:24" x14ac:dyDescent="0.2">
      <c r="B344" s="21"/>
      <c r="C344" s="21"/>
      <c r="D344" s="21"/>
      <c r="E344" s="20"/>
      <c r="F344" s="20"/>
      <c r="G344" s="20"/>
      <c r="H344" s="20"/>
      <c r="I344" s="21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2:24" x14ac:dyDescent="0.2">
      <c r="B345" s="21"/>
      <c r="C345" s="21"/>
      <c r="D345" s="21"/>
      <c r="E345" s="20"/>
      <c r="F345" s="20"/>
      <c r="G345" s="20"/>
      <c r="H345" s="20"/>
      <c r="I345" s="21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2:24" x14ac:dyDescent="0.2">
      <c r="B346" s="21"/>
      <c r="C346" s="21"/>
      <c r="D346" s="21"/>
      <c r="E346" s="20"/>
      <c r="F346" s="20"/>
      <c r="G346" s="20"/>
      <c r="H346" s="20"/>
      <c r="I346" s="21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2:24" x14ac:dyDescent="0.2">
      <c r="B347" s="21"/>
      <c r="C347" s="21"/>
      <c r="D347" s="21"/>
      <c r="E347" s="20"/>
      <c r="F347" s="20"/>
      <c r="G347" s="20"/>
      <c r="H347" s="20"/>
      <c r="I347" s="21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2:24" x14ac:dyDescent="0.2">
      <c r="B348" s="21"/>
      <c r="C348" s="21"/>
      <c r="D348" s="21"/>
      <c r="E348" s="20"/>
      <c r="F348" s="20"/>
      <c r="G348" s="20"/>
      <c r="H348" s="20"/>
      <c r="I348" s="21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2:24" x14ac:dyDescent="0.2">
      <c r="B349" s="21"/>
      <c r="C349" s="21"/>
      <c r="D349" s="21"/>
      <c r="E349" s="20"/>
      <c r="F349" s="20"/>
      <c r="G349" s="20"/>
      <c r="H349" s="20"/>
      <c r="I349" s="21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2:24" x14ac:dyDescent="0.2">
      <c r="B350" s="21"/>
      <c r="C350" s="21"/>
      <c r="D350" s="21"/>
      <c r="E350" s="20"/>
      <c r="F350" s="20"/>
      <c r="G350" s="20"/>
      <c r="H350" s="20"/>
      <c r="I350" s="21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2:24" x14ac:dyDescent="0.2">
      <c r="B351" s="21"/>
      <c r="C351" s="21"/>
      <c r="D351" s="21"/>
      <c r="E351" s="20"/>
      <c r="F351" s="20"/>
      <c r="G351" s="20"/>
      <c r="H351" s="20"/>
      <c r="I351" s="21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2:24" x14ac:dyDescent="0.2">
      <c r="B352" s="21"/>
      <c r="C352" s="21"/>
      <c r="D352" s="21"/>
      <c r="E352" s="20"/>
      <c r="F352" s="20"/>
      <c r="G352" s="20"/>
      <c r="H352" s="20"/>
      <c r="I352" s="21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2:24" x14ac:dyDescent="0.2">
      <c r="B353" s="21"/>
      <c r="C353" s="21"/>
      <c r="D353" s="21"/>
      <c r="E353" s="20"/>
      <c r="F353" s="20"/>
      <c r="G353" s="20"/>
      <c r="H353" s="20"/>
      <c r="I353" s="21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2:24" x14ac:dyDescent="0.2">
      <c r="B354" s="21"/>
      <c r="C354" s="21"/>
      <c r="D354" s="21"/>
      <c r="E354" s="20"/>
      <c r="F354" s="20"/>
      <c r="G354" s="20"/>
      <c r="H354" s="20"/>
      <c r="I354" s="21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2:24" x14ac:dyDescent="0.2">
      <c r="B355" s="21"/>
      <c r="C355" s="21"/>
      <c r="D355" s="21"/>
      <c r="E355" s="20"/>
      <c r="F355" s="20"/>
      <c r="G355" s="20"/>
      <c r="H355" s="20"/>
      <c r="I355" s="21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2:24" x14ac:dyDescent="0.2">
      <c r="B356" s="21"/>
      <c r="C356" s="21"/>
      <c r="D356" s="21"/>
      <c r="E356" s="20"/>
      <c r="F356" s="20"/>
      <c r="G356" s="20"/>
      <c r="H356" s="20"/>
      <c r="I356" s="21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2:24" x14ac:dyDescent="0.2">
      <c r="B357" s="21"/>
      <c r="C357" s="21"/>
      <c r="D357" s="21"/>
      <c r="E357" s="20"/>
      <c r="F357" s="20"/>
      <c r="G357" s="20"/>
      <c r="H357" s="20"/>
      <c r="I357" s="21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2:24" x14ac:dyDescent="0.2">
      <c r="B358" s="21"/>
      <c r="C358" s="21"/>
      <c r="D358" s="21"/>
      <c r="E358" s="20"/>
      <c r="F358" s="20"/>
      <c r="G358" s="20"/>
      <c r="H358" s="20"/>
      <c r="I358" s="21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2:24" x14ac:dyDescent="0.2">
      <c r="B359" s="21"/>
      <c r="C359" s="21"/>
      <c r="D359" s="21"/>
      <c r="E359" s="20"/>
      <c r="F359" s="20"/>
      <c r="G359" s="20"/>
      <c r="H359" s="20"/>
      <c r="I359" s="2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2:24" x14ac:dyDescent="0.2">
      <c r="B360" s="21"/>
      <c r="C360" s="21"/>
      <c r="D360" s="21"/>
      <c r="E360" s="20"/>
      <c r="F360" s="20"/>
      <c r="G360" s="20"/>
      <c r="H360" s="20"/>
      <c r="I360" s="2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2:24" x14ac:dyDescent="0.2">
      <c r="B361" s="21"/>
      <c r="C361" s="21"/>
      <c r="D361" s="21"/>
      <c r="E361" s="20"/>
      <c r="F361" s="20"/>
      <c r="G361" s="20"/>
      <c r="H361" s="20"/>
      <c r="I361" s="21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2:24" x14ac:dyDescent="0.2">
      <c r="B362" s="21"/>
      <c r="C362" s="21"/>
      <c r="D362" s="21"/>
      <c r="E362" s="20"/>
      <c r="F362" s="20"/>
      <c r="G362" s="20"/>
      <c r="H362" s="20"/>
      <c r="I362" s="21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2:24" x14ac:dyDescent="0.2">
      <c r="B363" s="21"/>
      <c r="C363" s="21"/>
      <c r="D363" s="21"/>
      <c r="E363" s="20"/>
      <c r="F363" s="20"/>
      <c r="G363" s="20"/>
      <c r="H363" s="20"/>
      <c r="I363" s="21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2:24" x14ac:dyDescent="0.2">
      <c r="B364" s="21"/>
      <c r="C364" s="21"/>
      <c r="D364" s="21"/>
      <c r="E364" s="20"/>
      <c r="F364" s="20"/>
      <c r="G364" s="20"/>
      <c r="H364" s="20"/>
      <c r="I364" s="21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2:24" x14ac:dyDescent="0.2">
      <c r="B365" s="21"/>
      <c r="C365" s="21"/>
      <c r="D365" s="21"/>
      <c r="E365" s="20"/>
      <c r="F365" s="20"/>
      <c r="G365" s="20"/>
      <c r="H365" s="20"/>
      <c r="I365" s="21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2:24" x14ac:dyDescent="0.2">
      <c r="B366" s="21"/>
      <c r="C366" s="21"/>
      <c r="D366" s="21"/>
      <c r="E366" s="20"/>
      <c r="F366" s="20"/>
      <c r="G366" s="20"/>
      <c r="H366" s="20"/>
      <c r="I366" s="21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2:24" x14ac:dyDescent="0.2">
      <c r="B367" s="21"/>
      <c r="C367" s="21"/>
      <c r="D367" s="21"/>
      <c r="E367" s="20"/>
      <c r="F367" s="20"/>
      <c r="G367" s="20"/>
      <c r="H367" s="20"/>
      <c r="I367" s="21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2:24" x14ac:dyDescent="0.2">
      <c r="B368" s="21"/>
      <c r="C368" s="21"/>
      <c r="D368" s="21"/>
      <c r="E368" s="20"/>
      <c r="F368" s="20"/>
      <c r="G368" s="20"/>
      <c r="H368" s="20"/>
      <c r="I368" s="21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2:24" x14ac:dyDescent="0.2">
      <c r="B369" s="21"/>
      <c r="C369" s="21"/>
      <c r="D369" s="21"/>
      <c r="E369" s="20"/>
      <c r="F369" s="20"/>
      <c r="G369" s="20"/>
      <c r="H369" s="20"/>
      <c r="I369" s="21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2:24" x14ac:dyDescent="0.2">
      <c r="B370" s="21"/>
      <c r="C370" s="21"/>
      <c r="D370" s="21"/>
      <c r="E370" s="20"/>
      <c r="F370" s="20"/>
      <c r="G370" s="20"/>
      <c r="H370" s="20"/>
      <c r="I370" s="21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2:24" x14ac:dyDescent="0.2">
      <c r="B371" s="21"/>
      <c r="C371" s="21"/>
      <c r="D371" s="21"/>
      <c r="E371" s="20"/>
      <c r="F371" s="20"/>
      <c r="G371" s="20"/>
      <c r="H371" s="20"/>
      <c r="I371" s="21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2:24" x14ac:dyDescent="0.2">
      <c r="B372" s="21"/>
      <c r="C372" s="21"/>
      <c r="D372" s="21"/>
      <c r="E372" s="20"/>
      <c r="F372" s="20"/>
      <c r="G372" s="20"/>
      <c r="H372" s="20"/>
      <c r="I372" s="21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2:24" x14ac:dyDescent="0.2">
      <c r="B373" s="21"/>
      <c r="C373" s="21"/>
      <c r="D373" s="21"/>
      <c r="E373" s="20"/>
      <c r="F373" s="20"/>
      <c r="G373" s="20"/>
      <c r="H373" s="20"/>
      <c r="I373" s="21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2:24" x14ac:dyDescent="0.2">
      <c r="B374" s="21"/>
      <c r="C374" s="21"/>
      <c r="D374" s="21"/>
      <c r="E374" s="20"/>
      <c r="F374" s="20"/>
      <c r="G374" s="20"/>
      <c r="H374" s="20"/>
      <c r="I374" s="21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2:24" x14ac:dyDescent="0.2">
      <c r="B375" s="21"/>
      <c r="C375" s="21"/>
      <c r="D375" s="21"/>
      <c r="E375" s="20"/>
      <c r="F375" s="20"/>
      <c r="G375" s="20"/>
      <c r="H375" s="20"/>
      <c r="I375" s="21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2:24" x14ac:dyDescent="0.2">
      <c r="B376" s="21"/>
      <c r="C376" s="21"/>
      <c r="D376" s="21"/>
      <c r="E376" s="20"/>
      <c r="F376" s="20"/>
      <c r="G376" s="20"/>
      <c r="H376" s="20"/>
      <c r="I376" s="21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2:24" x14ac:dyDescent="0.2">
      <c r="B377" s="21"/>
      <c r="C377" s="21"/>
      <c r="D377" s="21"/>
      <c r="E377" s="20"/>
      <c r="F377" s="20"/>
      <c r="G377" s="20"/>
      <c r="H377" s="20"/>
      <c r="I377" s="21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2:24" x14ac:dyDescent="0.2">
      <c r="B378" s="21"/>
      <c r="C378" s="21"/>
      <c r="D378" s="21"/>
      <c r="E378" s="20"/>
      <c r="F378" s="20"/>
      <c r="G378" s="20"/>
      <c r="H378" s="20"/>
      <c r="I378" s="21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2:24" x14ac:dyDescent="0.2">
      <c r="B379" s="21"/>
      <c r="C379" s="21"/>
      <c r="D379" s="21"/>
      <c r="E379" s="20"/>
      <c r="F379" s="20"/>
      <c r="G379" s="20"/>
      <c r="H379" s="20"/>
      <c r="I379" s="21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2:24" x14ac:dyDescent="0.2">
      <c r="B380" s="21"/>
      <c r="C380" s="21"/>
      <c r="D380" s="21"/>
      <c r="E380" s="20"/>
      <c r="F380" s="20"/>
      <c r="G380" s="20"/>
      <c r="H380" s="20"/>
      <c r="I380" s="21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2:24" x14ac:dyDescent="0.2">
      <c r="B381" s="21"/>
      <c r="C381" s="21"/>
      <c r="D381" s="21"/>
      <c r="E381" s="20"/>
      <c r="F381" s="20"/>
      <c r="G381" s="20"/>
      <c r="H381" s="20"/>
      <c r="I381" s="21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2:24" x14ac:dyDescent="0.2">
      <c r="B382" s="21"/>
      <c r="C382" s="21"/>
      <c r="D382" s="21"/>
      <c r="E382" s="20"/>
      <c r="F382" s="20"/>
      <c r="G382" s="20"/>
      <c r="H382" s="20"/>
      <c r="I382" s="21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2:24" x14ac:dyDescent="0.2">
      <c r="B383" s="21"/>
      <c r="C383" s="21"/>
      <c r="D383" s="21"/>
      <c r="E383" s="20"/>
      <c r="F383" s="20"/>
      <c r="G383" s="20"/>
      <c r="H383" s="20"/>
      <c r="I383" s="21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2:24" x14ac:dyDescent="0.2">
      <c r="B384" s="21"/>
      <c r="C384" s="21"/>
      <c r="D384" s="21"/>
      <c r="E384" s="20"/>
      <c r="F384" s="20"/>
      <c r="G384" s="20"/>
      <c r="H384" s="20"/>
      <c r="I384" s="21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2:24" x14ac:dyDescent="0.2">
      <c r="B385" s="21"/>
      <c r="C385" s="21"/>
      <c r="D385" s="21"/>
      <c r="E385" s="20"/>
      <c r="F385" s="20"/>
      <c r="G385" s="20"/>
      <c r="H385" s="20"/>
      <c r="I385" s="21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2:24" x14ac:dyDescent="0.2">
      <c r="B386" s="21"/>
      <c r="C386" s="21"/>
      <c r="D386" s="21"/>
      <c r="E386" s="20"/>
      <c r="F386" s="20"/>
      <c r="G386" s="20"/>
      <c r="H386" s="20"/>
      <c r="I386" s="21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2:24" x14ac:dyDescent="0.2">
      <c r="B387" s="21"/>
      <c r="C387" s="21"/>
      <c r="D387" s="21"/>
      <c r="E387" s="20"/>
      <c r="F387" s="20"/>
      <c r="G387" s="20"/>
      <c r="H387" s="20"/>
      <c r="I387" s="21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2:24" x14ac:dyDescent="0.2">
      <c r="B388" s="21"/>
      <c r="C388" s="21"/>
      <c r="D388" s="21"/>
      <c r="E388" s="20"/>
      <c r="F388" s="20"/>
      <c r="G388" s="20"/>
      <c r="H388" s="20"/>
      <c r="I388" s="21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2:24" x14ac:dyDescent="0.2">
      <c r="B389" s="21"/>
      <c r="C389" s="21"/>
      <c r="D389" s="21"/>
      <c r="E389" s="20"/>
      <c r="F389" s="20"/>
      <c r="G389" s="20"/>
      <c r="H389" s="20"/>
      <c r="I389" s="21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2:24" x14ac:dyDescent="0.2">
      <c r="B390" s="21"/>
      <c r="C390" s="21"/>
      <c r="D390" s="21"/>
      <c r="E390" s="20"/>
      <c r="F390" s="20"/>
      <c r="G390" s="20"/>
      <c r="H390" s="20"/>
      <c r="I390" s="21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2:24" x14ac:dyDescent="0.2">
      <c r="B391" s="21"/>
      <c r="C391" s="21"/>
      <c r="D391" s="21"/>
      <c r="E391" s="20"/>
      <c r="F391" s="20"/>
      <c r="G391" s="20"/>
      <c r="H391" s="20"/>
      <c r="I391" s="21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2:24" x14ac:dyDescent="0.2">
      <c r="B392" s="21"/>
      <c r="C392" s="21"/>
      <c r="D392" s="21"/>
      <c r="E392" s="20"/>
      <c r="F392" s="20"/>
      <c r="G392" s="20"/>
      <c r="H392" s="20"/>
      <c r="I392" s="21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2:24" x14ac:dyDescent="0.2">
      <c r="B393" s="21"/>
      <c r="C393" s="21"/>
      <c r="D393" s="21"/>
      <c r="E393" s="20"/>
      <c r="F393" s="20"/>
      <c r="G393" s="20"/>
      <c r="H393" s="20"/>
      <c r="I393" s="21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2:24" x14ac:dyDescent="0.2">
      <c r="B394" s="21"/>
      <c r="C394" s="21"/>
      <c r="D394" s="21"/>
      <c r="E394" s="20"/>
      <c r="F394" s="20"/>
      <c r="G394" s="20"/>
      <c r="H394" s="20"/>
      <c r="I394" s="21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2:24" x14ac:dyDescent="0.2">
      <c r="B395" s="21"/>
      <c r="C395" s="21"/>
      <c r="D395" s="21"/>
      <c r="E395" s="20"/>
      <c r="F395" s="20"/>
      <c r="G395" s="20"/>
      <c r="H395" s="20"/>
      <c r="I395" s="21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2:24" x14ac:dyDescent="0.2">
      <c r="B396" s="21"/>
      <c r="C396" s="21"/>
      <c r="D396" s="21"/>
      <c r="E396" s="20"/>
      <c r="F396" s="20"/>
      <c r="G396" s="20"/>
      <c r="H396" s="20"/>
      <c r="I396" s="21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2:24" x14ac:dyDescent="0.2">
      <c r="B397" s="21"/>
      <c r="C397" s="21"/>
      <c r="D397" s="21"/>
      <c r="E397" s="20"/>
      <c r="F397" s="20"/>
      <c r="G397" s="20"/>
      <c r="H397" s="20"/>
      <c r="I397" s="21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2:24" x14ac:dyDescent="0.2">
      <c r="B398" s="21"/>
      <c r="C398" s="21"/>
      <c r="D398" s="21"/>
      <c r="E398" s="20"/>
      <c r="F398" s="20"/>
      <c r="G398" s="20"/>
      <c r="H398" s="20"/>
      <c r="I398" s="21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2:24" x14ac:dyDescent="0.2">
      <c r="B399" s="21"/>
      <c r="C399" s="21"/>
      <c r="D399" s="21"/>
      <c r="E399" s="20"/>
      <c r="F399" s="20"/>
      <c r="G399" s="20"/>
      <c r="H399" s="20"/>
      <c r="I399" s="21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2:24" x14ac:dyDescent="0.2">
      <c r="B400" s="21"/>
      <c r="C400" s="21"/>
      <c r="D400" s="21"/>
      <c r="E400" s="20"/>
      <c r="F400" s="20"/>
      <c r="G400" s="20"/>
      <c r="H400" s="20"/>
      <c r="I400" s="21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2:24" x14ac:dyDescent="0.2">
      <c r="B401" s="21"/>
      <c r="C401" s="21"/>
      <c r="D401" s="21"/>
      <c r="E401" s="20"/>
      <c r="F401" s="20"/>
      <c r="G401" s="20"/>
      <c r="H401" s="20"/>
      <c r="I401" s="21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2:24" x14ac:dyDescent="0.2">
      <c r="B402" s="21"/>
      <c r="C402" s="21"/>
      <c r="D402" s="21"/>
      <c r="E402" s="20"/>
      <c r="F402" s="20"/>
      <c r="G402" s="20"/>
      <c r="H402" s="20"/>
      <c r="I402" s="21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2:24" x14ac:dyDescent="0.2">
      <c r="B403" s="21"/>
      <c r="C403" s="21"/>
      <c r="D403" s="21"/>
      <c r="E403" s="20"/>
      <c r="F403" s="20"/>
      <c r="G403" s="20"/>
      <c r="H403" s="20"/>
      <c r="I403" s="21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2:24" x14ac:dyDescent="0.2">
      <c r="B404" s="21"/>
      <c r="C404" s="21"/>
      <c r="D404" s="21"/>
      <c r="E404" s="20"/>
      <c r="F404" s="20"/>
      <c r="G404" s="20"/>
      <c r="H404" s="20"/>
      <c r="I404" s="21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2:24" x14ac:dyDescent="0.2">
      <c r="B405" s="21"/>
      <c r="C405" s="21"/>
      <c r="D405" s="21"/>
      <c r="E405" s="20"/>
      <c r="F405" s="20"/>
      <c r="G405" s="20"/>
      <c r="H405" s="20"/>
      <c r="I405" s="21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2:24" x14ac:dyDescent="0.2">
      <c r="B406" s="21"/>
      <c r="C406" s="21"/>
      <c r="D406" s="21"/>
      <c r="E406" s="20"/>
      <c r="F406" s="20"/>
      <c r="G406" s="20"/>
      <c r="H406" s="20"/>
      <c r="I406" s="21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2:24" x14ac:dyDescent="0.2">
      <c r="B407" s="21"/>
      <c r="C407" s="21"/>
      <c r="D407" s="21"/>
      <c r="E407" s="20"/>
      <c r="F407" s="20"/>
      <c r="G407" s="20"/>
      <c r="H407" s="20"/>
      <c r="I407" s="21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2:24" x14ac:dyDescent="0.2">
      <c r="B408" s="21"/>
      <c r="C408" s="21"/>
      <c r="D408" s="21"/>
      <c r="E408" s="20"/>
      <c r="F408" s="20"/>
      <c r="G408" s="20"/>
      <c r="H408" s="20"/>
      <c r="I408" s="21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2:24" x14ac:dyDescent="0.2">
      <c r="B409" s="21"/>
      <c r="C409" s="21"/>
      <c r="D409" s="21"/>
      <c r="E409" s="20"/>
      <c r="F409" s="20"/>
      <c r="G409" s="20"/>
      <c r="H409" s="20"/>
      <c r="I409" s="21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2:24" x14ac:dyDescent="0.2">
      <c r="B410" s="21"/>
      <c r="C410" s="21"/>
      <c r="D410" s="21"/>
      <c r="E410" s="20"/>
      <c r="F410" s="20"/>
      <c r="G410" s="20"/>
      <c r="H410" s="20"/>
      <c r="I410" s="21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2:24" x14ac:dyDescent="0.2">
      <c r="B411" s="21"/>
      <c r="C411" s="21"/>
      <c r="D411" s="21"/>
      <c r="E411" s="20"/>
      <c r="F411" s="20"/>
      <c r="G411" s="20"/>
      <c r="H411" s="20"/>
      <c r="I411" s="21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2:24" x14ac:dyDescent="0.2">
      <c r="B412" s="21"/>
      <c r="C412" s="21"/>
      <c r="D412" s="21"/>
      <c r="E412" s="20"/>
      <c r="F412" s="20"/>
      <c r="G412" s="20"/>
      <c r="H412" s="20"/>
      <c r="I412" s="21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2:24" x14ac:dyDescent="0.2">
      <c r="B413" s="21"/>
      <c r="C413" s="21"/>
      <c r="D413" s="21"/>
      <c r="E413" s="20"/>
      <c r="F413" s="20"/>
      <c r="G413" s="20"/>
      <c r="H413" s="20"/>
      <c r="I413" s="21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2:24" x14ac:dyDescent="0.2">
      <c r="B414" s="21"/>
      <c r="C414" s="21"/>
      <c r="D414" s="21"/>
      <c r="E414" s="20"/>
      <c r="F414" s="20"/>
      <c r="G414" s="20"/>
      <c r="H414" s="20"/>
      <c r="I414" s="21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2:24" x14ac:dyDescent="0.2">
      <c r="B415" s="21"/>
      <c r="C415" s="21"/>
      <c r="D415" s="21"/>
      <c r="E415" s="20"/>
      <c r="F415" s="20"/>
      <c r="G415" s="20"/>
      <c r="H415" s="20"/>
      <c r="I415" s="21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2:24" x14ac:dyDescent="0.2">
      <c r="B416" s="21"/>
      <c r="C416" s="21"/>
      <c r="D416" s="21"/>
      <c r="E416" s="20"/>
      <c r="F416" s="20"/>
      <c r="G416" s="20"/>
      <c r="H416" s="20"/>
      <c r="I416" s="21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2:24" x14ac:dyDescent="0.2">
      <c r="B417" s="21"/>
      <c r="C417" s="21"/>
      <c r="D417" s="21"/>
      <c r="E417" s="20"/>
      <c r="F417" s="20"/>
      <c r="G417" s="20"/>
      <c r="H417" s="20"/>
      <c r="I417" s="21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2:24" x14ac:dyDescent="0.2">
      <c r="B418" s="21"/>
      <c r="C418" s="21"/>
      <c r="D418" s="21"/>
      <c r="E418" s="20"/>
      <c r="F418" s="20"/>
      <c r="G418" s="20"/>
      <c r="H418" s="20"/>
      <c r="I418" s="21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2:24" x14ac:dyDescent="0.2">
      <c r="B419" s="21"/>
      <c r="C419" s="21"/>
      <c r="D419" s="21"/>
      <c r="E419" s="20"/>
      <c r="F419" s="20"/>
      <c r="G419" s="20"/>
      <c r="H419" s="20"/>
      <c r="I419" s="21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2:24" x14ac:dyDescent="0.2">
      <c r="B420" s="21"/>
      <c r="C420" s="21"/>
      <c r="D420" s="21"/>
      <c r="E420" s="20"/>
      <c r="F420" s="20"/>
      <c r="G420" s="20"/>
      <c r="H420" s="20"/>
      <c r="I420" s="21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2:24" x14ac:dyDescent="0.2">
      <c r="B421" s="21"/>
      <c r="C421" s="21"/>
      <c r="D421" s="21"/>
      <c r="E421" s="20"/>
      <c r="F421" s="20"/>
      <c r="G421" s="20"/>
      <c r="H421" s="20"/>
      <c r="I421" s="21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2:24" x14ac:dyDescent="0.2">
      <c r="B422" s="21"/>
      <c r="C422" s="21"/>
      <c r="D422" s="21"/>
      <c r="E422" s="20"/>
      <c r="F422" s="20"/>
      <c r="G422" s="20"/>
      <c r="H422" s="20"/>
      <c r="I422" s="21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2:24" x14ac:dyDescent="0.2">
      <c r="B423" s="21"/>
      <c r="C423" s="21"/>
      <c r="D423" s="21"/>
      <c r="E423" s="20"/>
      <c r="F423" s="20"/>
      <c r="G423" s="20"/>
      <c r="H423" s="20"/>
      <c r="I423" s="21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2:24" x14ac:dyDescent="0.2">
      <c r="B424" s="21"/>
      <c r="C424" s="21"/>
      <c r="D424" s="21"/>
      <c r="E424" s="20"/>
      <c r="F424" s="20"/>
      <c r="G424" s="20"/>
      <c r="H424" s="20"/>
      <c r="I424" s="21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2:24" x14ac:dyDescent="0.2">
      <c r="B425" s="21"/>
      <c r="C425" s="21"/>
      <c r="D425" s="21"/>
      <c r="E425" s="20"/>
      <c r="F425" s="20"/>
      <c r="G425" s="20"/>
      <c r="H425" s="20"/>
      <c r="I425" s="21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2:24" x14ac:dyDescent="0.2">
      <c r="B426" s="21"/>
      <c r="C426" s="21"/>
      <c r="D426" s="21"/>
      <c r="E426" s="20"/>
      <c r="F426" s="20"/>
      <c r="G426" s="20"/>
      <c r="H426" s="20"/>
      <c r="I426" s="21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2:24" x14ac:dyDescent="0.2">
      <c r="B427" s="21"/>
      <c r="C427" s="21"/>
      <c r="D427" s="21"/>
      <c r="E427" s="20"/>
      <c r="F427" s="20"/>
      <c r="G427" s="20"/>
      <c r="H427" s="20"/>
      <c r="I427" s="21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2:24" x14ac:dyDescent="0.2">
      <c r="B428" s="21"/>
      <c r="C428" s="21"/>
      <c r="D428" s="21"/>
      <c r="E428" s="20"/>
      <c r="F428" s="20"/>
      <c r="G428" s="20"/>
      <c r="H428" s="20"/>
      <c r="I428" s="21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2:24" x14ac:dyDescent="0.2">
      <c r="B429" s="21"/>
      <c r="C429" s="21"/>
      <c r="D429" s="21"/>
      <c r="E429" s="20"/>
      <c r="F429" s="20"/>
      <c r="G429" s="20"/>
      <c r="H429" s="20"/>
      <c r="I429" s="21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2:24" x14ac:dyDescent="0.2">
      <c r="B430" s="21"/>
      <c r="C430" s="21"/>
      <c r="D430" s="21"/>
      <c r="E430" s="20"/>
      <c r="F430" s="20"/>
      <c r="G430" s="20"/>
      <c r="H430" s="20"/>
      <c r="I430" s="21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2:24" x14ac:dyDescent="0.2">
      <c r="B431" s="21"/>
      <c r="C431" s="21"/>
      <c r="D431" s="21"/>
      <c r="E431" s="20"/>
      <c r="F431" s="20"/>
      <c r="G431" s="20"/>
      <c r="H431" s="20"/>
      <c r="I431" s="21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2:24" x14ac:dyDescent="0.2">
      <c r="B432" s="21"/>
      <c r="C432" s="21"/>
      <c r="D432" s="21"/>
      <c r="E432" s="20"/>
      <c r="F432" s="20"/>
      <c r="G432" s="20"/>
      <c r="H432" s="20"/>
      <c r="I432" s="21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2:24" x14ac:dyDescent="0.2">
      <c r="B433" s="21"/>
      <c r="C433" s="21"/>
      <c r="D433" s="21"/>
      <c r="E433" s="20"/>
      <c r="F433" s="20"/>
      <c r="G433" s="20"/>
      <c r="H433" s="20"/>
      <c r="I433" s="21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2:24" x14ac:dyDescent="0.2">
      <c r="B434" s="21"/>
      <c r="C434" s="21"/>
      <c r="D434" s="21"/>
      <c r="E434" s="20"/>
      <c r="F434" s="20"/>
      <c r="G434" s="20"/>
      <c r="H434" s="20"/>
      <c r="I434" s="21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2:24" x14ac:dyDescent="0.2">
      <c r="B435" s="21"/>
      <c r="C435" s="21"/>
      <c r="D435" s="21"/>
      <c r="E435" s="20"/>
      <c r="F435" s="20"/>
      <c r="G435" s="20"/>
      <c r="H435" s="20"/>
      <c r="I435" s="21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2:24" x14ac:dyDescent="0.2">
      <c r="B436" s="21"/>
      <c r="C436" s="21"/>
      <c r="D436" s="21"/>
      <c r="E436" s="20"/>
      <c r="F436" s="20"/>
      <c r="G436" s="20"/>
      <c r="H436" s="20"/>
      <c r="I436" s="21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2:24" x14ac:dyDescent="0.2">
      <c r="B437" s="21"/>
      <c r="C437" s="21"/>
      <c r="D437" s="21"/>
      <c r="E437" s="20"/>
      <c r="F437" s="20"/>
      <c r="G437" s="20"/>
      <c r="H437" s="20"/>
      <c r="I437" s="21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2:24" x14ac:dyDescent="0.2">
      <c r="B438" s="21"/>
      <c r="C438" s="21"/>
      <c r="D438" s="21"/>
      <c r="E438" s="20"/>
      <c r="F438" s="20"/>
      <c r="G438" s="20"/>
      <c r="H438" s="20"/>
      <c r="I438" s="21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2:24" x14ac:dyDescent="0.2">
      <c r="B439" s="21"/>
      <c r="C439" s="21"/>
      <c r="D439" s="21"/>
      <c r="E439" s="20"/>
      <c r="F439" s="20"/>
      <c r="G439" s="20"/>
      <c r="H439" s="20"/>
      <c r="I439" s="21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2:24" x14ac:dyDescent="0.2">
      <c r="B440" s="21"/>
      <c r="C440" s="21"/>
      <c r="D440" s="21"/>
      <c r="E440" s="20"/>
      <c r="F440" s="20"/>
      <c r="G440" s="20"/>
      <c r="H440" s="20"/>
      <c r="I440" s="21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2:24" x14ac:dyDescent="0.2">
      <c r="B441" s="21"/>
      <c r="C441" s="21"/>
      <c r="D441" s="21"/>
      <c r="E441" s="20"/>
      <c r="F441" s="20"/>
      <c r="G441" s="20"/>
      <c r="H441" s="20"/>
      <c r="I441" s="21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2:24" x14ac:dyDescent="0.2">
      <c r="B442" s="21"/>
      <c r="C442" s="21"/>
      <c r="D442" s="21"/>
      <c r="E442" s="20"/>
      <c r="F442" s="20"/>
      <c r="G442" s="20"/>
      <c r="H442" s="20"/>
      <c r="I442" s="21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2:24" x14ac:dyDescent="0.2">
      <c r="B443" s="21"/>
      <c r="C443" s="21"/>
      <c r="D443" s="21"/>
      <c r="E443" s="20"/>
      <c r="F443" s="20"/>
      <c r="G443" s="20"/>
      <c r="H443" s="20"/>
      <c r="I443" s="21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2:24" x14ac:dyDescent="0.2">
      <c r="B444" s="21"/>
      <c r="C444" s="21"/>
      <c r="D444" s="21"/>
      <c r="E444" s="20"/>
      <c r="F444" s="20"/>
      <c r="G444" s="20"/>
      <c r="H444" s="20"/>
      <c r="I444" s="21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2:24" x14ac:dyDescent="0.2">
      <c r="B445" s="21"/>
      <c r="C445" s="21"/>
      <c r="D445" s="21"/>
      <c r="E445" s="20"/>
      <c r="F445" s="20"/>
      <c r="G445" s="20"/>
      <c r="H445" s="20"/>
      <c r="I445" s="21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2:24" x14ac:dyDescent="0.2">
      <c r="B446" s="21"/>
      <c r="C446" s="21"/>
      <c r="D446" s="21"/>
      <c r="E446" s="20"/>
      <c r="F446" s="20"/>
      <c r="G446" s="20"/>
      <c r="H446" s="20"/>
      <c r="I446" s="21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2:24" x14ac:dyDescent="0.2">
      <c r="B447" s="21"/>
      <c r="C447" s="21"/>
      <c r="D447" s="21"/>
      <c r="E447" s="20"/>
      <c r="F447" s="20"/>
      <c r="G447" s="20"/>
      <c r="H447" s="20"/>
      <c r="I447" s="21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2:24" x14ac:dyDescent="0.2">
      <c r="B448" s="21"/>
      <c r="C448" s="21"/>
      <c r="D448" s="21"/>
      <c r="E448" s="20"/>
      <c r="F448" s="20"/>
      <c r="G448" s="20"/>
      <c r="H448" s="20"/>
      <c r="I448" s="21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2:24" x14ac:dyDescent="0.2">
      <c r="B449" s="21"/>
      <c r="C449" s="21"/>
      <c r="D449" s="21"/>
      <c r="E449" s="20"/>
      <c r="F449" s="20"/>
      <c r="G449" s="20"/>
      <c r="H449" s="20"/>
      <c r="I449" s="21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2:24" x14ac:dyDescent="0.2">
      <c r="B450" s="21"/>
      <c r="C450" s="21"/>
      <c r="D450" s="21"/>
      <c r="E450" s="20"/>
      <c r="F450" s="20"/>
      <c r="G450" s="20"/>
      <c r="H450" s="20"/>
      <c r="I450" s="21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2:24" x14ac:dyDescent="0.2">
      <c r="B451" s="21"/>
      <c r="C451" s="21"/>
      <c r="D451" s="21"/>
      <c r="E451" s="20"/>
      <c r="F451" s="20"/>
      <c r="G451" s="20"/>
      <c r="H451" s="20"/>
      <c r="I451" s="21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2:24" x14ac:dyDescent="0.2">
      <c r="B452" s="21"/>
      <c r="C452" s="21"/>
      <c r="D452" s="21"/>
      <c r="E452" s="20"/>
      <c r="F452" s="20"/>
      <c r="G452" s="20"/>
      <c r="H452" s="20"/>
      <c r="I452" s="21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2:24" x14ac:dyDescent="0.2">
      <c r="B453" s="21"/>
      <c r="C453" s="21"/>
      <c r="D453" s="21"/>
      <c r="E453" s="20"/>
      <c r="F453" s="20"/>
      <c r="G453" s="20"/>
      <c r="H453" s="20"/>
      <c r="I453" s="21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2:24" x14ac:dyDescent="0.2">
      <c r="B454" s="21"/>
      <c r="C454" s="21"/>
      <c r="D454" s="21"/>
      <c r="E454" s="20"/>
      <c r="F454" s="20"/>
      <c r="G454" s="20"/>
      <c r="H454" s="20"/>
      <c r="I454" s="21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2:24" x14ac:dyDescent="0.2">
      <c r="B455" s="21"/>
      <c r="C455" s="21"/>
      <c r="D455" s="21"/>
      <c r="E455" s="20"/>
      <c r="F455" s="20"/>
      <c r="G455" s="20"/>
      <c r="H455" s="20"/>
      <c r="I455" s="21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2:24" x14ac:dyDescent="0.2">
      <c r="B456" s="21"/>
      <c r="C456" s="21"/>
      <c r="D456" s="21"/>
      <c r="E456" s="20"/>
      <c r="F456" s="20"/>
      <c r="G456" s="20"/>
      <c r="H456" s="20"/>
      <c r="I456" s="21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2:24" x14ac:dyDescent="0.2">
      <c r="B457" s="21"/>
      <c r="C457" s="21"/>
      <c r="D457" s="21"/>
      <c r="E457" s="20"/>
      <c r="F457" s="20"/>
      <c r="G457" s="20"/>
      <c r="H457" s="20"/>
      <c r="I457" s="21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2:24" x14ac:dyDescent="0.2">
      <c r="B458" s="21"/>
      <c r="C458" s="21"/>
      <c r="D458" s="21"/>
      <c r="E458" s="20"/>
      <c r="F458" s="20"/>
      <c r="G458" s="20"/>
      <c r="H458" s="20"/>
      <c r="I458" s="21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2:24" x14ac:dyDescent="0.2">
      <c r="B459" s="21"/>
      <c r="C459" s="21"/>
      <c r="D459" s="21"/>
      <c r="E459" s="20"/>
      <c r="F459" s="20"/>
      <c r="G459" s="20"/>
      <c r="H459" s="20"/>
      <c r="I459" s="21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2:24" x14ac:dyDescent="0.2">
      <c r="B460" s="21"/>
      <c r="C460" s="21"/>
      <c r="D460" s="21"/>
      <c r="E460" s="20"/>
      <c r="F460" s="20"/>
      <c r="G460" s="20"/>
      <c r="H460" s="20"/>
      <c r="I460" s="21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2:24" x14ac:dyDescent="0.2">
      <c r="B461" s="21"/>
      <c r="C461" s="21"/>
      <c r="D461" s="21"/>
      <c r="E461" s="20"/>
      <c r="F461" s="20"/>
      <c r="G461" s="20"/>
      <c r="H461" s="20"/>
      <c r="I461" s="21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2:24" x14ac:dyDescent="0.2">
      <c r="B462" s="21"/>
      <c r="C462" s="21"/>
      <c r="D462" s="21"/>
      <c r="E462" s="20"/>
      <c r="F462" s="20"/>
      <c r="G462" s="20"/>
      <c r="H462" s="20"/>
      <c r="I462" s="21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2:24" x14ac:dyDescent="0.2">
      <c r="B463" s="21"/>
      <c r="C463" s="21"/>
      <c r="D463" s="21"/>
      <c r="E463" s="20"/>
      <c r="F463" s="20"/>
      <c r="G463" s="20"/>
      <c r="H463" s="20"/>
      <c r="I463" s="21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2:24" x14ac:dyDescent="0.2">
      <c r="B464" s="21"/>
      <c r="C464" s="21"/>
      <c r="D464" s="21"/>
      <c r="E464" s="20"/>
      <c r="F464" s="20"/>
      <c r="G464" s="20"/>
      <c r="H464" s="20"/>
      <c r="I464" s="21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2:24" x14ac:dyDescent="0.2">
      <c r="B465" s="21"/>
      <c r="C465" s="21"/>
      <c r="D465" s="21"/>
      <c r="E465" s="20"/>
      <c r="F465" s="20"/>
      <c r="G465" s="20"/>
      <c r="H465" s="20"/>
      <c r="I465" s="21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2:24" x14ac:dyDescent="0.2">
      <c r="B466" s="21"/>
      <c r="C466" s="21"/>
      <c r="D466" s="21"/>
      <c r="E466" s="20"/>
      <c r="F466" s="20"/>
      <c r="G466" s="20"/>
      <c r="H466" s="20"/>
      <c r="I466" s="21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2:24" x14ac:dyDescent="0.2">
      <c r="B467" s="21"/>
      <c r="C467" s="21"/>
      <c r="D467" s="21"/>
      <c r="E467" s="20"/>
      <c r="F467" s="20"/>
      <c r="G467" s="20"/>
      <c r="H467" s="20"/>
      <c r="I467" s="21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2:24" x14ac:dyDescent="0.2">
      <c r="B468" s="21"/>
      <c r="C468" s="21"/>
      <c r="D468" s="21"/>
      <c r="E468" s="20"/>
      <c r="F468" s="20"/>
      <c r="G468" s="20"/>
      <c r="H468" s="20"/>
      <c r="I468" s="21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2:24" x14ac:dyDescent="0.2">
      <c r="B469" s="21"/>
      <c r="C469" s="21"/>
      <c r="D469" s="21"/>
      <c r="E469" s="20"/>
      <c r="F469" s="20"/>
      <c r="G469" s="20"/>
      <c r="H469" s="20"/>
      <c r="I469" s="21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2:24" x14ac:dyDescent="0.2">
      <c r="B470" s="21"/>
      <c r="C470" s="21"/>
      <c r="D470" s="21"/>
      <c r="E470" s="20"/>
      <c r="F470" s="20"/>
      <c r="G470" s="20"/>
      <c r="H470" s="20"/>
      <c r="I470" s="21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2:24" x14ac:dyDescent="0.2">
      <c r="B471" s="21"/>
      <c r="C471" s="21"/>
      <c r="D471" s="21"/>
      <c r="E471" s="20"/>
      <c r="F471" s="20"/>
      <c r="G471" s="20"/>
      <c r="H471" s="20"/>
      <c r="I471" s="21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2:24" x14ac:dyDescent="0.2">
      <c r="B472" s="21"/>
      <c r="C472" s="21"/>
      <c r="D472" s="21"/>
      <c r="E472" s="20"/>
      <c r="F472" s="20"/>
      <c r="G472" s="20"/>
      <c r="H472" s="20"/>
      <c r="I472" s="21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2:24" x14ac:dyDescent="0.2">
      <c r="B473" s="21"/>
      <c r="C473" s="21"/>
      <c r="D473" s="21"/>
      <c r="E473" s="20"/>
      <c r="F473" s="20"/>
      <c r="G473" s="20"/>
      <c r="H473" s="20"/>
      <c r="I473" s="21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2:24" x14ac:dyDescent="0.2">
      <c r="B474" s="21"/>
      <c r="C474" s="21"/>
      <c r="D474" s="21"/>
      <c r="E474" s="20"/>
      <c r="F474" s="20"/>
      <c r="G474" s="20"/>
      <c r="H474" s="20"/>
      <c r="I474" s="21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2:24" x14ac:dyDescent="0.2">
      <c r="B475" s="21"/>
      <c r="C475" s="21"/>
      <c r="D475" s="21"/>
      <c r="E475" s="20"/>
      <c r="F475" s="20"/>
      <c r="G475" s="20"/>
      <c r="H475" s="20"/>
      <c r="I475" s="21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2:24" x14ac:dyDescent="0.2">
      <c r="B476" s="21"/>
      <c r="C476" s="21"/>
      <c r="D476" s="21"/>
      <c r="E476" s="20"/>
      <c r="F476" s="20"/>
      <c r="G476" s="20"/>
      <c r="H476" s="20"/>
      <c r="I476" s="21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2:24" x14ac:dyDescent="0.2">
      <c r="B477" s="21"/>
      <c r="C477" s="21"/>
      <c r="D477" s="21"/>
      <c r="E477" s="20"/>
      <c r="F477" s="20"/>
      <c r="G477" s="20"/>
      <c r="H477" s="20"/>
      <c r="I477" s="21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2:24" x14ac:dyDescent="0.2">
      <c r="B478" s="21"/>
      <c r="C478" s="21"/>
      <c r="D478" s="21"/>
      <c r="E478" s="20"/>
      <c r="F478" s="20"/>
      <c r="G478" s="20"/>
      <c r="H478" s="20"/>
      <c r="I478" s="21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2:24" x14ac:dyDescent="0.2">
      <c r="B479" s="21"/>
      <c r="C479" s="21"/>
      <c r="D479" s="21"/>
      <c r="E479" s="20"/>
      <c r="F479" s="20"/>
      <c r="G479" s="20"/>
      <c r="H479" s="20"/>
      <c r="I479" s="21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2:24" x14ac:dyDescent="0.2">
      <c r="B480" s="21"/>
      <c r="C480" s="21"/>
      <c r="D480" s="21"/>
      <c r="E480" s="20"/>
      <c r="F480" s="20"/>
      <c r="G480" s="20"/>
      <c r="H480" s="20"/>
      <c r="I480" s="21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2:24" x14ac:dyDescent="0.2">
      <c r="B481" s="21"/>
      <c r="C481" s="21"/>
      <c r="D481" s="21"/>
      <c r="E481" s="20"/>
      <c r="F481" s="20"/>
      <c r="G481" s="20"/>
      <c r="H481" s="20"/>
      <c r="I481" s="21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2:24" x14ac:dyDescent="0.2">
      <c r="B482" s="21"/>
      <c r="C482" s="21"/>
      <c r="D482" s="21"/>
      <c r="E482" s="20"/>
      <c r="F482" s="20"/>
      <c r="G482" s="20"/>
      <c r="H482" s="20"/>
      <c r="I482" s="21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2:24" x14ac:dyDescent="0.2">
      <c r="B483" s="21"/>
      <c r="C483" s="21"/>
      <c r="D483" s="21"/>
      <c r="E483" s="20"/>
      <c r="F483" s="20"/>
      <c r="G483" s="20"/>
      <c r="H483" s="20"/>
      <c r="I483" s="21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2:24" x14ac:dyDescent="0.2">
      <c r="B484" s="21"/>
      <c r="C484" s="21"/>
      <c r="D484" s="21"/>
      <c r="E484" s="20"/>
      <c r="F484" s="20"/>
      <c r="G484" s="20"/>
      <c r="H484" s="20"/>
      <c r="I484" s="21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2:24" x14ac:dyDescent="0.2">
      <c r="B485" s="21"/>
      <c r="C485" s="21"/>
      <c r="D485" s="21"/>
      <c r="E485" s="20"/>
      <c r="F485" s="20"/>
      <c r="G485" s="20"/>
      <c r="H485" s="20"/>
      <c r="I485" s="21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2:24" x14ac:dyDescent="0.2">
      <c r="B486" s="21"/>
      <c r="C486" s="21"/>
      <c r="D486" s="21"/>
      <c r="E486" s="20"/>
      <c r="F486" s="20"/>
      <c r="G486" s="20"/>
      <c r="H486" s="20"/>
      <c r="I486" s="21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2:24" x14ac:dyDescent="0.2">
      <c r="B487" s="21"/>
      <c r="C487" s="21"/>
      <c r="D487" s="21"/>
      <c r="E487" s="20"/>
      <c r="F487" s="20"/>
      <c r="G487" s="20"/>
      <c r="H487" s="20"/>
      <c r="I487" s="21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2:24" x14ac:dyDescent="0.2">
      <c r="B488" s="21"/>
      <c r="C488" s="21"/>
      <c r="D488" s="21"/>
      <c r="E488" s="20"/>
      <c r="F488" s="20"/>
      <c r="G488" s="20"/>
      <c r="H488" s="20"/>
      <c r="I488" s="21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2:24" x14ac:dyDescent="0.2">
      <c r="B489" s="21"/>
      <c r="C489" s="21"/>
      <c r="D489" s="21"/>
      <c r="E489" s="20"/>
      <c r="F489" s="20"/>
      <c r="G489" s="20"/>
      <c r="H489" s="20"/>
      <c r="I489" s="21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2:24" x14ac:dyDescent="0.2">
      <c r="B490" s="21"/>
      <c r="C490" s="21"/>
      <c r="D490" s="21"/>
      <c r="E490" s="20"/>
      <c r="F490" s="20"/>
      <c r="G490" s="20"/>
      <c r="H490" s="20"/>
      <c r="I490" s="21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2:24" x14ac:dyDescent="0.2">
      <c r="B491" s="21"/>
      <c r="C491" s="21"/>
      <c r="D491" s="21"/>
      <c r="E491" s="20"/>
      <c r="F491" s="20"/>
      <c r="G491" s="20"/>
      <c r="H491" s="20"/>
      <c r="I491" s="21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2:24" x14ac:dyDescent="0.2">
      <c r="B492" s="21"/>
      <c r="C492" s="21"/>
      <c r="D492" s="21"/>
      <c r="E492" s="20"/>
      <c r="F492" s="20"/>
      <c r="G492" s="20"/>
      <c r="H492" s="20"/>
      <c r="I492" s="21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2:24" x14ac:dyDescent="0.2">
      <c r="B493" s="21"/>
      <c r="C493" s="21"/>
      <c r="D493" s="21"/>
      <c r="E493" s="20"/>
      <c r="F493" s="20"/>
      <c r="G493" s="20"/>
      <c r="H493" s="20"/>
      <c r="I493" s="21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2:24" x14ac:dyDescent="0.2">
      <c r="B494" s="21"/>
      <c r="C494" s="21"/>
      <c r="D494" s="21"/>
      <c r="E494" s="20"/>
      <c r="F494" s="20"/>
      <c r="G494" s="20"/>
      <c r="H494" s="20"/>
      <c r="I494" s="21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2:24" x14ac:dyDescent="0.2">
      <c r="B495" s="21"/>
      <c r="C495" s="21"/>
      <c r="D495" s="21"/>
      <c r="E495" s="20"/>
      <c r="F495" s="20"/>
      <c r="G495" s="20"/>
      <c r="H495" s="20"/>
      <c r="I495" s="21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2:24" x14ac:dyDescent="0.2">
      <c r="B496" s="21"/>
      <c r="C496" s="21"/>
      <c r="D496" s="21"/>
      <c r="E496" s="20"/>
      <c r="F496" s="20"/>
      <c r="G496" s="20"/>
      <c r="H496" s="20"/>
      <c r="I496" s="21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2:24" x14ac:dyDescent="0.2">
      <c r="B497" s="21"/>
      <c r="C497" s="21"/>
      <c r="D497" s="21"/>
      <c r="E497" s="20"/>
      <c r="F497" s="20"/>
      <c r="G497" s="20"/>
      <c r="H497" s="20"/>
      <c r="I497" s="21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2:24" x14ac:dyDescent="0.2">
      <c r="B498" s="21"/>
      <c r="C498" s="21"/>
      <c r="D498" s="21"/>
      <c r="E498" s="20"/>
      <c r="F498" s="20"/>
      <c r="G498" s="20"/>
      <c r="H498" s="20"/>
      <c r="I498" s="21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2:24" x14ac:dyDescent="0.2">
      <c r="B499" s="21"/>
      <c r="C499" s="21"/>
      <c r="D499" s="21"/>
      <c r="E499" s="20"/>
      <c r="F499" s="20"/>
      <c r="G499" s="20"/>
      <c r="H499" s="20"/>
      <c r="I499" s="21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2:24" x14ac:dyDescent="0.2">
      <c r="B500" s="21"/>
      <c r="C500" s="21"/>
      <c r="D500" s="21"/>
      <c r="E500" s="20"/>
      <c r="F500" s="20"/>
      <c r="G500" s="20"/>
      <c r="H500" s="20"/>
      <c r="I500" s="21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2:24" x14ac:dyDescent="0.2">
      <c r="B501" s="21"/>
      <c r="C501" s="21"/>
      <c r="D501" s="21"/>
      <c r="E501" s="20"/>
      <c r="F501" s="20"/>
      <c r="G501" s="20"/>
      <c r="H501" s="20"/>
      <c r="I501" s="21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2:24" x14ac:dyDescent="0.2">
      <c r="B502" s="21"/>
      <c r="C502" s="21"/>
      <c r="D502" s="21"/>
      <c r="E502" s="20"/>
      <c r="F502" s="20"/>
      <c r="G502" s="20"/>
      <c r="H502" s="20"/>
      <c r="I502" s="21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2:24" x14ac:dyDescent="0.2">
      <c r="B503" s="21"/>
      <c r="C503" s="21"/>
      <c r="D503" s="21"/>
      <c r="E503" s="20"/>
      <c r="F503" s="20"/>
      <c r="G503" s="20"/>
      <c r="H503" s="20"/>
      <c r="I503" s="21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2:24" x14ac:dyDescent="0.2">
      <c r="B504" s="21"/>
      <c r="C504" s="21"/>
      <c r="D504" s="21"/>
      <c r="E504" s="20"/>
      <c r="F504" s="20"/>
      <c r="G504" s="20"/>
      <c r="H504" s="20"/>
      <c r="I504" s="21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2:24" x14ac:dyDescent="0.2">
      <c r="B505" s="21"/>
      <c r="C505" s="21"/>
      <c r="D505" s="21"/>
      <c r="E505" s="20"/>
      <c r="F505" s="20"/>
      <c r="G505" s="20"/>
      <c r="H505" s="20"/>
      <c r="I505" s="21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2:24" x14ac:dyDescent="0.2">
      <c r="B506" s="21"/>
      <c r="C506" s="21"/>
      <c r="D506" s="21"/>
      <c r="E506" s="20"/>
      <c r="F506" s="20"/>
      <c r="G506" s="20"/>
      <c r="H506" s="20"/>
      <c r="I506" s="21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2:24" x14ac:dyDescent="0.2">
      <c r="B507" s="21"/>
      <c r="C507" s="21"/>
      <c r="D507" s="21"/>
      <c r="E507" s="20"/>
      <c r="F507" s="20"/>
      <c r="G507" s="20"/>
      <c r="H507" s="20"/>
      <c r="I507" s="21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2:24" x14ac:dyDescent="0.2">
      <c r="B508" s="21"/>
      <c r="C508" s="21"/>
      <c r="D508" s="21"/>
      <c r="E508" s="20"/>
      <c r="F508" s="20"/>
      <c r="G508" s="20"/>
      <c r="H508" s="20"/>
      <c r="I508" s="21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2:24" x14ac:dyDescent="0.2">
      <c r="B509" s="21"/>
      <c r="C509" s="21"/>
      <c r="D509" s="21"/>
      <c r="E509" s="20"/>
      <c r="F509" s="20"/>
      <c r="G509" s="20"/>
      <c r="H509" s="20"/>
      <c r="I509" s="21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2:24" x14ac:dyDescent="0.2">
      <c r="B510" s="21"/>
      <c r="C510" s="21"/>
      <c r="D510" s="21"/>
      <c r="E510" s="20"/>
      <c r="F510" s="20"/>
      <c r="G510" s="20"/>
      <c r="H510" s="20"/>
      <c r="I510" s="21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2:24" x14ac:dyDescent="0.2">
      <c r="B511" s="21"/>
      <c r="C511" s="21"/>
      <c r="D511" s="21"/>
      <c r="E511" s="20"/>
      <c r="F511" s="20"/>
      <c r="G511" s="20"/>
      <c r="H511" s="20"/>
      <c r="I511" s="21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2:24" x14ac:dyDescent="0.2">
      <c r="B512" s="21"/>
      <c r="C512" s="21"/>
      <c r="D512" s="21"/>
      <c r="E512" s="20"/>
      <c r="F512" s="20"/>
      <c r="G512" s="20"/>
      <c r="H512" s="20"/>
      <c r="I512" s="21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2:24" x14ac:dyDescent="0.2">
      <c r="B513" s="21"/>
      <c r="C513" s="21"/>
      <c r="D513" s="21"/>
      <c r="E513" s="20"/>
      <c r="F513" s="20"/>
      <c r="G513" s="20"/>
      <c r="H513" s="20"/>
      <c r="I513" s="21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2:24" x14ac:dyDescent="0.2">
      <c r="B514" s="21"/>
      <c r="C514" s="21"/>
      <c r="D514" s="21"/>
      <c r="E514" s="20"/>
      <c r="F514" s="20"/>
      <c r="G514" s="20"/>
      <c r="H514" s="20"/>
      <c r="I514" s="21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2:24" x14ac:dyDescent="0.2">
      <c r="B515" s="21"/>
      <c r="C515" s="21"/>
      <c r="D515" s="21"/>
      <c r="E515" s="20"/>
      <c r="F515" s="20"/>
      <c r="G515" s="20"/>
      <c r="H515" s="20"/>
      <c r="I515" s="21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2:24" x14ac:dyDescent="0.2">
      <c r="B516" s="21"/>
      <c r="C516" s="21"/>
      <c r="D516" s="21"/>
      <c r="E516" s="20"/>
      <c r="F516" s="20"/>
      <c r="G516" s="20"/>
      <c r="H516" s="20"/>
      <c r="I516" s="21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2:24" x14ac:dyDescent="0.2">
      <c r="B517" s="21"/>
      <c r="C517" s="21"/>
      <c r="D517" s="21"/>
      <c r="E517" s="20"/>
      <c r="F517" s="20"/>
      <c r="G517" s="20"/>
      <c r="H517" s="20"/>
      <c r="I517" s="21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2:24" x14ac:dyDescent="0.2">
      <c r="B518" s="21"/>
      <c r="C518" s="21"/>
      <c r="D518" s="21"/>
      <c r="E518" s="20"/>
      <c r="F518" s="20"/>
      <c r="G518" s="20"/>
      <c r="H518" s="20"/>
      <c r="I518" s="21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2:24" x14ac:dyDescent="0.2">
      <c r="B519" s="21"/>
      <c r="C519" s="21"/>
      <c r="D519" s="21"/>
      <c r="E519" s="20"/>
      <c r="F519" s="20"/>
      <c r="G519" s="20"/>
      <c r="H519" s="20"/>
      <c r="I519" s="21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2:24" x14ac:dyDescent="0.2">
      <c r="B520" s="21"/>
      <c r="C520" s="21"/>
      <c r="D520" s="21"/>
      <c r="E520" s="20"/>
      <c r="F520" s="20"/>
      <c r="G520" s="20"/>
      <c r="H520" s="20"/>
      <c r="I520" s="21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2:24" x14ac:dyDescent="0.2">
      <c r="B521" s="21"/>
      <c r="C521" s="21"/>
      <c r="D521" s="21"/>
      <c r="E521" s="20"/>
      <c r="F521" s="20"/>
      <c r="G521" s="20"/>
      <c r="H521" s="20"/>
      <c r="I521" s="21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2:24" x14ac:dyDescent="0.2">
      <c r="B522" s="21"/>
      <c r="C522" s="21"/>
      <c r="D522" s="21"/>
      <c r="E522" s="20"/>
      <c r="F522" s="20"/>
      <c r="G522" s="20"/>
      <c r="H522" s="20"/>
      <c r="I522" s="21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2:24" x14ac:dyDescent="0.2">
      <c r="B523" s="21"/>
      <c r="C523" s="21"/>
      <c r="D523" s="21"/>
      <c r="E523" s="20"/>
      <c r="F523" s="20"/>
      <c r="G523" s="20"/>
      <c r="H523" s="20"/>
      <c r="I523" s="21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2:24" x14ac:dyDescent="0.2">
      <c r="B524" s="21"/>
      <c r="C524" s="21"/>
      <c r="D524" s="21"/>
      <c r="E524" s="20"/>
      <c r="F524" s="20"/>
      <c r="G524" s="20"/>
      <c r="H524" s="20"/>
      <c r="I524" s="21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2:24" x14ac:dyDescent="0.2">
      <c r="B525" s="21"/>
      <c r="C525" s="21"/>
      <c r="D525" s="21"/>
      <c r="E525" s="20"/>
      <c r="F525" s="20"/>
      <c r="G525" s="20"/>
      <c r="H525" s="20"/>
      <c r="I525" s="21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2:24" x14ac:dyDescent="0.2">
      <c r="B526" s="21"/>
      <c r="C526" s="21"/>
      <c r="D526" s="21"/>
      <c r="E526" s="20"/>
      <c r="F526" s="20"/>
      <c r="G526" s="20"/>
      <c r="H526" s="20"/>
      <c r="I526" s="21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2:24" x14ac:dyDescent="0.2">
      <c r="B527" s="21"/>
      <c r="C527" s="21"/>
      <c r="D527" s="21"/>
      <c r="E527" s="20"/>
      <c r="F527" s="20"/>
      <c r="G527" s="20"/>
      <c r="H527" s="20"/>
      <c r="I527" s="21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2:24" x14ac:dyDescent="0.2">
      <c r="B528" s="21"/>
      <c r="C528" s="21"/>
      <c r="D528" s="21"/>
      <c r="E528" s="20"/>
      <c r="F528" s="20"/>
      <c r="G528" s="20"/>
      <c r="H528" s="20"/>
      <c r="I528" s="21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2:24" x14ac:dyDescent="0.2">
      <c r="B529" s="21"/>
      <c r="C529" s="21"/>
      <c r="D529" s="21"/>
      <c r="E529" s="20"/>
      <c r="F529" s="20"/>
      <c r="G529" s="20"/>
      <c r="H529" s="20"/>
      <c r="I529" s="21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2:24" x14ac:dyDescent="0.2">
      <c r="B530" s="21"/>
      <c r="C530" s="21"/>
      <c r="D530" s="21"/>
      <c r="E530" s="20"/>
      <c r="F530" s="20"/>
      <c r="G530" s="20"/>
      <c r="H530" s="20"/>
      <c r="I530" s="21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2:24" x14ac:dyDescent="0.2">
      <c r="B531" s="21"/>
      <c r="C531" s="21"/>
      <c r="D531" s="21"/>
      <c r="E531" s="20"/>
      <c r="F531" s="20"/>
      <c r="G531" s="20"/>
      <c r="H531" s="20"/>
      <c r="I531" s="21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2:24" x14ac:dyDescent="0.2">
      <c r="B532" s="21"/>
      <c r="C532" s="21"/>
      <c r="D532" s="21"/>
      <c r="E532" s="20"/>
      <c r="F532" s="20"/>
      <c r="G532" s="20"/>
      <c r="H532" s="20"/>
      <c r="I532" s="21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2:24" x14ac:dyDescent="0.2">
      <c r="B533" s="21"/>
      <c r="C533" s="21"/>
      <c r="D533" s="21"/>
      <c r="E533" s="20"/>
      <c r="F533" s="20"/>
      <c r="G533" s="20"/>
      <c r="H533" s="20"/>
      <c r="I533" s="21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2:24" x14ac:dyDescent="0.2">
      <c r="B534" s="21"/>
      <c r="C534" s="21"/>
      <c r="D534" s="21"/>
      <c r="E534" s="20"/>
      <c r="F534" s="20"/>
      <c r="G534" s="20"/>
      <c r="H534" s="20"/>
      <c r="I534" s="21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2:24" x14ac:dyDescent="0.2">
      <c r="B535" s="21"/>
      <c r="C535" s="21"/>
      <c r="D535" s="21"/>
      <c r="E535" s="20"/>
      <c r="F535" s="20"/>
      <c r="G535" s="20"/>
      <c r="H535" s="20"/>
      <c r="I535" s="21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2:24" x14ac:dyDescent="0.2">
      <c r="B536" s="21"/>
      <c r="C536" s="21"/>
      <c r="D536" s="21"/>
      <c r="E536" s="20"/>
      <c r="F536" s="20"/>
      <c r="G536" s="20"/>
      <c r="H536" s="20"/>
      <c r="I536" s="21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2:24" x14ac:dyDescent="0.2">
      <c r="B537" s="21"/>
      <c r="C537" s="21"/>
      <c r="D537" s="21"/>
      <c r="E537" s="20"/>
      <c r="F537" s="20"/>
      <c r="G537" s="20"/>
      <c r="H537" s="20"/>
      <c r="I537" s="21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2:24" x14ac:dyDescent="0.2">
      <c r="B538" s="21"/>
      <c r="C538" s="21"/>
      <c r="D538" s="21"/>
      <c r="E538" s="20"/>
      <c r="F538" s="20"/>
      <c r="G538" s="20"/>
      <c r="H538" s="20"/>
      <c r="I538" s="21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2:24" x14ac:dyDescent="0.2">
      <c r="B539" s="21"/>
      <c r="C539" s="21"/>
      <c r="D539" s="21"/>
      <c r="E539" s="20"/>
      <c r="F539" s="20"/>
      <c r="G539" s="20"/>
      <c r="H539" s="20"/>
      <c r="I539" s="21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2:24" x14ac:dyDescent="0.2">
      <c r="B540" s="21"/>
      <c r="C540" s="21"/>
      <c r="D540" s="21"/>
      <c r="E540" s="20"/>
      <c r="F540" s="20"/>
      <c r="G540" s="20"/>
      <c r="H540" s="20"/>
      <c r="I540" s="21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2:24" x14ac:dyDescent="0.2">
      <c r="B541" s="21"/>
      <c r="C541" s="21"/>
      <c r="D541" s="21"/>
      <c r="E541" s="20"/>
      <c r="F541" s="20"/>
      <c r="G541" s="20"/>
      <c r="H541" s="20"/>
      <c r="I541" s="21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2:24" x14ac:dyDescent="0.2">
      <c r="B542" s="21"/>
      <c r="C542" s="21"/>
      <c r="D542" s="21"/>
      <c r="E542" s="20"/>
      <c r="F542" s="20"/>
      <c r="G542" s="20"/>
      <c r="H542" s="20"/>
      <c r="I542" s="21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2:24" x14ac:dyDescent="0.2">
      <c r="B543" s="21"/>
      <c r="C543" s="21"/>
      <c r="D543" s="21"/>
      <c r="E543" s="20"/>
      <c r="F543" s="20"/>
      <c r="G543" s="20"/>
      <c r="H543" s="20"/>
      <c r="I543" s="21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2:24" x14ac:dyDescent="0.2">
      <c r="B544" s="21"/>
      <c r="C544" s="21"/>
      <c r="D544" s="21"/>
      <c r="E544" s="20"/>
      <c r="F544" s="20"/>
      <c r="G544" s="20"/>
      <c r="H544" s="20"/>
      <c r="I544" s="21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2:24" x14ac:dyDescent="0.2">
      <c r="B545" s="21"/>
      <c r="C545" s="21"/>
      <c r="D545" s="21"/>
      <c r="E545" s="20"/>
      <c r="F545" s="20"/>
      <c r="G545" s="20"/>
      <c r="H545" s="20"/>
      <c r="I545" s="21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2:24" x14ac:dyDescent="0.2">
      <c r="B546" s="21"/>
      <c r="C546" s="21"/>
      <c r="D546" s="21"/>
      <c r="E546" s="20"/>
      <c r="F546" s="20"/>
      <c r="G546" s="20"/>
      <c r="H546" s="20"/>
      <c r="I546" s="21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2:24" x14ac:dyDescent="0.2">
      <c r="B547" s="21"/>
      <c r="C547" s="21"/>
      <c r="D547" s="21"/>
      <c r="E547" s="20"/>
      <c r="F547" s="20"/>
      <c r="G547" s="20"/>
      <c r="H547" s="20"/>
      <c r="I547" s="21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2:24" x14ac:dyDescent="0.2">
      <c r="B548" s="21"/>
      <c r="C548" s="21"/>
      <c r="D548" s="21"/>
      <c r="E548" s="20"/>
      <c r="F548" s="20"/>
      <c r="G548" s="20"/>
      <c r="H548" s="20"/>
      <c r="I548" s="21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2:24" x14ac:dyDescent="0.2">
      <c r="B549" s="21"/>
      <c r="C549" s="21"/>
      <c r="D549" s="21"/>
      <c r="E549" s="20"/>
      <c r="F549" s="20"/>
      <c r="G549" s="20"/>
      <c r="H549" s="20"/>
      <c r="I549" s="21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2:24" x14ac:dyDescent="0.2">
      <c r="B550" s="21"/>
      <c r="C550" s="21"/>
      <c r="D550" s="21"/>
      <c r="E550" s="20"/>
      <c r="F550" s="20"/>
      <c r="G550" s="20"/>
      <c r="H550" s="20"/>
      <c r="I550" s="21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2:24" x14ac:dyDescent="0.2">
      <c r="B551" s="21"/>
      <c r="C551" s="21"/>
      <c r="D551" s="21"/>
      <c r="E551" s="20"/>
      <c r="F551" s="20"/>
      <c r="G551" s="20"/>
      <c r="H551" s="20"/>
      <c r="I551" s="21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2:24" x14ac:dyDescent="0.2">
      <c r="B552" s="21"/>
      <c r="C552" s="21"/>
      <c r="D552" s="21"/>
      <c r="E552" s="20"/>
      <c r="F552" s="20"/>
      <c r="G552" s="20"/>
      <c r="H552" s="20"/>
      <c r="I552" s="21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2:24" x14ac:dyDescent="0.2">
      <c r="B553" s="21"/>
      <c r="C553" s="21"/>
      <c r="D553" s="21"/>
      <c r="E553" s="20"/>
      <c r="F553" s="20"/>
      <c r="G553" s="20"/>
      <c r="H553" s="20"/>
      <c r="I553" s="21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2:24" x14ac:dyDescent="0.2">
      <c r="B554" s="21"/>
      <c r="C554" s="21"/>
      <c r="D554" s="21"/>
      <c r="E554" s="20"/>
      <c r="F554" s="20"/>
      <c r="G554" s="20"/>
      <c r="H554" s="20"/>
      <c r="I554" s="21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2:24" x14ac:dyDescent="0.2">
      <c r="B555" s="21"/>
      <c r="C555" s="21"/>
      <c r="D555" s="21"/>
      <c r="E555" s="20"/>
      <c r="F555" s="20"/>
      <c r="G555" s="20"/>
      <c r="H555" s="20"/>
      <c r="I555" s="21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2:24" x14ac:dyDescent="0.2">
      <c r="B556" s="21"/>
      <c r="C556" s="21"/>
      <c r="D556" s="21"/>
      <c r="E556" s="20"/>
      <c r="F556" s="20"/>
      <c r="G556" s="20"/>
      <c r="H556" s="20"/>
      <c r="I556" s="21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2:24" x14ac:dyDescent="0.2">
      <c r="B557" s="21"/>
      <c r="C557" s="21"/>
      <c r="D557" s="21"/>
      <c r="E557" s="20"/>
      <c r="F557" s="20"/>
      <c r="G557" s="20"/>
      <c r="H557" s="20"/>
      <c r="I557" s="21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2:24" x14ac:dyDescent="0.2">
      <c r="B558" s="21"/>
      <c r="C558" s="21"/>
      <c r="D558" s="21"/>
      <c r="E558" s="20"/>
      <c r="F558" s="20"/>
      <c r="G558" s="20"/>
      <c r="H558" s="20"/>
      <c r="I558" s="21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2:24" x14ac:dyDescent="0.2">
      <c r="B559" s="21"/>
      <c r="C559" s="21"/>
      <c r="D559" s="21"/>
      <c r="E559" s="20"/>
      <c r="F559" s="20"/>
      <c r="G559" s="20"/>
      <c r="H559" s="20"/>
      <c r="I559" s="21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2:24" x14ac:dyDescent="0.2">
      <c r="B560" s="21"/>
      <c r="C560" s="21"/>
      <c r="D560" s="21"/>
      <c r="E560" s="20"/>
      <c r="F560" s="20"/>
      <c r="G560" s="20"/>
      <c r="H560" s="20"/>
      <c r="I560" s="21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2:24" x14ac:dyDescent="0.2">
      <c r="B561" s="21"/>
      <c r="C561" s="21"/>
      <c r="D561" s="21"/>
      <c r="E561" s="20"/>
      <c r="F561" s="20"/>
      <c r="G561" s="20"/>
      <c r="H561" s="20"/>
      <c r="I561" s="21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2:24" x14ac:dyDescent="0.2">
      <c r="B562" s="21"/>
      <c r="C562" s="21"/>
      <c r="D562" s="21"/>
      <c r="E562" s="20"/>
      <c r="F562" s="20"/>
      <c r="G562" s="20"/>
      <c r="H562" s="20"/>
      <c r="I562" s="21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2:24" x14ac:dyDescent="0.2">
      <c r="B563" s="21"/>
      <c r="C563" s="21"/>
      <c r="D563" s="21"/>
      <c r="E563" s="20"/>
      <c r="F563" s="20"/>
      <c r="G563" s="20"/>
      <c r="H563" s="20"/>
      <c r="I563" s="21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2:24" x14ac:dyDescent="0.2">
      <c r="B564" s="21"/>
      <c r="C564" s="21"/>
      <c r="D564" s="21"/>
      <c r="E564" s="20"/>
      <c r="F564" s="20"/>
      <c r="G564" s="20"/>
      <c r="H564" s="20"/>
      <c r="I564" s="21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2:24" x14ac:dyDescent="0.2">
      <c r="B565" s="21"/>
      <c r="C565" s="21"/>
      <c r="D565" s="21"/>
      <c r="E565" s="20"/>
      <c r="F565" s="20"/>
      <c r="G565" s="20"/>
      <c r="H565" s="20"/>
      <c r="I565" s="21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2:24" x14ac:dyDescent="0.2">
      <c r="B566" s="21"/>
      <c r="C566" s="21"/>
      <c r="D566" s="21"/>
      <c r="E566" s="20"/>
      <c r="F566" s="20"/>
      <c r="G566" s="20"/>
      <c r="H566" s="20"/>
      <c r="I566" s="21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2:24" x14ac:dyDescent="0.2">
      <c r="B567" s="21"/>
      <c r="C567" s="21"/>
      <c r="D567" s="21"/>
      <c r="E567" s="20"/>
      <c r="F567" s="20"/>
      <c r="G567" s="20"/>
      <c r="H567" s="20"/>
      <c r="I567" s="21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2:24" x14ac:dyDescent="0.2">
      <c r="B568" s="21"/>
      <c r="C568" s="21"/>
      <c r="D568" s="21"/>
      <c r="E568" s="20"/>
      <c r="F568" s="20"/>
      <c r="G568" s="20"/>
      <c r="H568" s="20"/>
      <c r="I568" s="21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2:24" x14ac:dyDescent="0.2">
      <c r="B569" s="21"/>
      <c r="C569" s="21"/>
      <c r="D569" s="21"/>
      <c r="E569" s="20"/>
      <c r="F569" s="20"/>
      <c r="G569" s="20"/>
      <c r="H569" s="20"/>
      <c r="I569" s="21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2:24" x14ac:dyDescent="0.2">
      <c r="B570" s="21"/>
      <c r="C570" s="21"/>
      <c r="D570" s="21"/>
      <c r="E570" s="20"/>
      <c r="F570" s="20"/>
      <c r="G570" s="20"/>
      <c r="H570" s="20"/>
      <c r="I570" s="21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2:24" x14ac:dyDescent="0.2">
      <c r="B571" s="21"/>
      <c r="C571" s="21"/>
      <c r="D571" s="21"/>
      <c r="E571" s="20"/>
      <c r="F571" s="20"/>
      <c r="G571" s="20"/>
      <c r="H571" s="20"/>
      <c r="I571" s="21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2:24" x14ac:dyDescent="0.2">
      <c r="B572" s="21"/>
      <c r="C572" s="21"/>
      <c r="D572" s="21"/>
      <c r="E572" s="20"/>
      <c r="F572" s="20"/>
      <c r="G572" s="20"/>
      <c r="H572" s="20"/>
      <c r="I572" s="21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2:24" x14ac:dyDescent="0.2">
      <c r="B573" s="21"/>
      <c r="C573" s="21"/>
      <c r="D573" s="21"/>
      <c r="E573" s="20"/>
      <c r="F573" s="20"/>
      <c r="G573" s="20"/>
      <c r="H573" s="20"/>
      <c r="I573" s="21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2:24" x14ac:dyDescent="0.2">
      <c r="B574" s="21"/>
      <c r="C574" s="21"/>
      <c r="D574" s="21"/>
      <c r="E574" s="20"/>
      <c r="F574" s="20"/>
      <c r="G574" s="20"/>
      <c r="H574" s="20"/>
      <c r="I574" s="21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2:24" x14ac:dyDescent="0.2">
      <c r="B575" s="21"/>
      <c r="C575" s="21"/>
      <c r="D575" s="21"/>
      <c r="E575" s="20"/>
      <c r="F575" s="20"/>
      <c r="G575" s="20"/>
      <c r="H575" s="20"/>
      <c r="I575" s="21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2:24" x14ac:dyDescent="0.2">
      <c r="B576" s="21"/>
      <c r="C576" s="21"/>
      <c r="D576" s="21"/>
      <c r="E576" s="20"/>
      <c r="F576" s="20"/>
      <c r="G576" s="20"/>
      <c r="H576" s="20"/>
      <c r="I576" s="21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2:24" x14ac:dyDescent="0.2">
      <c r="B577" s="21"/>
      <c r="C577" s="21"/>
      <c r="D577" s="21"/>
      <c r="E577" s="20"/>
      <c r="F577" s="20"/>
      <c r="G577" s="20"/>
      <c r="H577" s="20"/>
      <c r="I577" s="21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2:24" x14ac:dyDescent="0.2">
      <c r="B578" s="21"/>
      <c r="C578" s="21"/>
      <c r="D578" s="21"/>
      <c r="E578" s="20"/>
      <c r="F578" s="20"/>
      <c r="G578" s="20"/>
      <c r="H578" s="20"/>
      <c r="I578" s="21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2:24" x14ac:dyDescent="0.2">
      <c r="B579" s="21"/>
      <c r="C579" s="21"/>
      <c r="D579" s="21"/>
      <c r="E579" s="20"/>
      <c r="F579" s="20"/>
      <c r="G579" s="20"/>
      <c r="H579" s="20"/>
      <c r="I579" s="21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2:24" x14ac:dyDescent="0.2">
      <c r="B580" s="21"/>
      <c r="C580" s="21"/>
      <c r="D580" s="21"/>
      <c r="E580" s="20"/>
      <c r="F580" s="20"/>
      <c r="G580" s="20"/>
      <c r="H580" s="20"/>
      <c r="I580" s="21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2:24" x14ac:dyDescent="0.2">
      <c r="B581" s="21"/>
      <c r="C581" s="21"/>
      <c r="D581" s="21"/>
      <c r="E581" s="20"/>
      <c r="F581" s="20"/>
      <c r="G581" s="20"/>
      <c r="H581" s="20"/>
      <c r="I581" s="21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2:24" x14ac:dyDescent="0.2">
      <c r="B582" s="21"/>
      <c r="C582" s="21"/>
      <c r="D582" s="21"/>
      <c r="E582" s="20"/>
      <c r="F582" s="20"/>
      <c r="G582" s="20"/>
      <c r="H582" s="20"/>
      <c r="I582" s="21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2:24" x14ac:dyDescent="0.2">
      <c r="B583" s="21"/>
      <c r="C583" s="21"/>
      <c r="D583" s="21"/>
      <c r="E583" s="20"/>
      <c r="F583" s="20"/>
      <c r="G583" s="20"/>
      <c r="H583" s="20"/>
      <c r="I583" s="21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2:24" x14ac:dyDescent="0.2">
      <c r="B584" s="21"/>
      <c r="C584" s="21"/>
      <c r="D584" s="21"/>
      <c r="E584" s="20"/>
      <c r="F584" s="20"/>
      <c r="G584" s="20"/>
      <c r="H584" s="20"/>
      <c r="I584" s="21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2:24" x14ac:dyDescent="0.2">
      <c r="B585" s="21"/>
      <c r="C585" s="21"/>
      <c r="D585" s="21"/>
      <c r="E585" s="20"/>
      <c r="F585" s="20"/>
      <c r="G585" s="20"/>
      <c r="H585" s="20"/>
      <c r="I585" s="21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2:24" x14ac:dyDescent="0.2">
      <c r="B586" s="21"/>
      <c r="C586" s="21"/>
      <c r="D586" s="21"/>
      <c r="E586" s="20"/>
      <c r="F586" s="20"/>
      <c r="G586" s="20"/>
      <c r="H586" s="20"/>
      <c r="I586" s="21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2:24" x14ac:dyDescent="0.2">
      <c r="B587" s="21"/>
      <c r="C587" s="21"/>
      <c r="D587" s="21"/>
      <c r="E587" s="20"/>
      <c r="F587" s="20"/>
      <c r="G587" s="20"/>
      <c r="H587" s="20"/>
      <c r="I587" s="21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2:24" x14ac:dyDescent="0.2">
      <c r="B588" s="21"/>
      <c r="C588" s="21"/>
      <c r="D588" s="21"/>
      <c r="E588" s="20"/>
      <c r="F588" s="20"/>
      <c r="G588" s="20"/>
      <c r="H588" s="20"/>
      <c r="I588" s="21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2:24" x14ac:dyDescent="0.2">
      <c r="B589" s="21"/>
      <c r="C589" s="21"/>
      <c r="D589" s="21"/>
      <c r="E589" s="20"/>
      <c r="F589" s="20"/>
      <c r="G589" s="20"/>
      <c r="H589" s="20"/>
      <c r="I589" s="21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2:24" x14ac:dyDescent="0.2">
      <c r="B590" s="21"/>
      <c r="C590" s="21"/>
      <c r="D590" s="21"/>
      <c r="E590" s="20"/>
      <c r="F590" s="20"/>
      <c r="G590" s="20"/>
      <c r="H590" s="20"/>
      <c r="I590" s="21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2:24" x14ac:dyDescent="0.2">
      <c r="B591" s="21"/>
      <c r="C591" s="21"/>
      <c r="D591" s="21"/>
      <c r="E591" s="20"/>
      <c r="F591" s="20"/>
      <c r="G591" s="20"/>
      <c r="H591" s="20"/>
      <c r="I591" s="21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2:24" x14ac:dyDescent="0.2">
      <c r="B592" s="21"/>
      <c r="C592" s="21"/>
      <c r="D592" s="21"/>
      <c r="E592" s="20"/>
      <c r="F592" s="20"/>
      <c r="G592" s="20"/>
      <c r="H592" s="20"/>
      <c r="I592" s="21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2:24" x14ac:dyDescent="0.2">
      <c r="B593" s="21"/>
      <c r="C593" s="21"/>
      <c r="D593" s="21"/>
      <c r="E593" s="20"/>
      <c r="F593" s="20"/>
      <c r="G593" s="20"/>
      <c r="H593" s="20"/>
      <c r="I593" s="21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2:24" x14ac:dyDescent="0.2">
      <c r="B594" s="21"/>
      <c r="C594" s="21"/>
      <c r="D594" s="21"/>
      <c r="E594" s="20"/>
      <c r="F594" s="20"/>
      <c r="G594" s="20"/>
      <c r="H594" s="20"/>
      <c r="I594" s="21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2:24" x14ac:dyDescent="0.2">
      <c r="B595" s="21"/>
      <c r="C595" s="21"/>
      <c r="D595" s="21"/>
      <c r="E595" s="20"/>
      <c r="F595" s="20"/>
      <c r="G595" s="20"/>
      <c r="H595" s="20"/>
      <c r="I595" s="21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2:24" x14ac:dyDescent="0.2">
      <c r="B596" s="21"/>
      <c r="C596" s="21"/>
      <c r="D596" s="21"/>
      <c r="E596" s="20"/>
      <c r="F596" s="20"/>
      <c r="G596" s="20"/>
      <c r="H596" s="20"/>
      <c r="I596" s="21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2:24" x14ac:dyDescent="0.2">
      <c r="B597" s="21"/>
      <c r="C597" s="21"/>
      <c r="D597" s="21"/>
      <c r="E597" s="20"/>
      <c r="F597" s="20"/>
      <c r="G597" s="20"/>
      <c r="H597" s="20"/>
      <c r="I597" s="21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2:24" x14ac:dyDescent="0.2">
      <c r="B598" s="21"/>
      <c r="C598" s="21"/>
      <c r="D598" s="21"/>
      <c r="E598" s="20"/>
      <c r="F598" s="20"/>
      <c r="G598" s="20"/>
      <c r="H598" s="20"/>
      <c r="I598" s="21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2:24" x14ac:dyDescent="0.2">
      <c r="B599" s="21"/>
      <c r="C599" s="21"/>
      <c r="D599" s="21"/>
      <c r="E599" s="20"/>
      <c r="F599" s="20"/>
      <c r="G599" s="20"/>
      <c r="H599" s="20"/>
      <c r="I599" s="21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2:24" x14ac:dyDescent="0.2">
      <c r="B600" s="21"/>
      <c r="C600" s="21"/>
      <c r="D600" s="21"/>
      <c r="E600" s="20"/>
      <c r="F600" s="20"/>
      <c r="G600" s="20"/>
      <c r="H600" s="20"/>
      <c r="I600" s="21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2:24" x14ac:dyDescent="0.2">
      <c r="B601" s="21"/>
      <c r="C601" s="21"/>
      <c r="D601" s="21"/>
      <c r="E601" s="20"/>
      <c r="F601" s="20"/>
      <c r="G601" s="20"/>
      <c r="H601" s="20"/>
      <c r="I601" s="21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2:24" x14ac:dyDescent="0.2">
      <c r="B602" s="21"/>
      <c r="C602" s="21"/>
      <c r="D602" s="21"/>
      <c r="E602" s="20"/>
      <c r="F602" s="20"/>
      <c r="G602" s="20"/>
      <c r="H602" s="20"/>
      <c r="I602" s="21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2:24" x14ac:dyDescent="0.2">
      <c r="B603" s="21"/>
      <c r="C603" s="21"/>
      <c r="D603" s="21"/>
      <c r="E603" s="20"/>
      <c r="F603" s="20"/>
      <c r="G603" s="20"/>
      <c r="H603" s="20"/>
      <c r="I603" s="21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2:24" x14ac:dyDescent="0.2">
      <c r="B604" s="21"/>
      <c r="C604" s="21"/>
      <c r="D604" s="21"/>
      <c r="E604" s="20"/>
      <c r="F604" s="20"/>
      <c r="G604" s="20"/>
      <c r="H604" s="20"/>
      <c r="I604" s="21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2:24" x14ac:dyDescent="0.2">
      <c r="B605" s="21"/>
      <c r="C605" s="21"/>
      <c r="D605" s="21"/>
      <c r="E605" s="20"/>
      <c r="F605" s="20"/>
      <c r="G605" s="20"/>
      <c r="H605" s="20"/>
      <c r="I605" s="21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2:24" x14ac:dyDescent="0.2">
      <c r="B606" s="21"/>
      <c r="C606" s="21"/>
      <c r="D606" s="21"/>
      <c r="E606" s="20"/>
      <c r="F606" s="20"/>
      <c r="G606" s="20"/>
      <c r="H606" s="20"/>
      <c r="I606" s="21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2:24" x14ac:dyDescent="0.2">
      <c r="B607" s="21"/>
      <c r="C607" s="21"/>
      <c r="D607" s="21"/>
      <c r="E607" s="20"/>
      <c r="F607" s="20"/>
      <c r="G607" s="20"/>
      <c r="H607" s="20"/>
      <c r="I607" s="21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2:24" x14ac:dyDescent="0.2">
      <c r="B608" s="21"/>
      <c r="C608" s="21"/>
      <c r="D608" s="21"/>
      <c r="E608" s="20"/>
      <c r="F608" s="20"/>
      <c r="G608" s="20"/>
      <c r="H608" s="20"/>
      <c r="I608" s="21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2:24" x14ac:dyDescent="0.2">
      <c r="B609" s="21"/>
      <c r="C609" s="21"/>
      <c r="D609" s="21"/>
      <c r="E609" s="20"/>
      <c r="F609" s="20"/>
      <c r="G609" s="20"/>
      <c r="H609" s="20"/>
      <c r="I609" s="21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2:24" x14ac:dyDescent="0.2">
      <c r="B610" s="21"/>
      <c r="C610" s="21"/>
      <c r="D610" s="21"/>
      <c r="E610" s="20"/>
      <c r="F610" s="20"/>
      <c r="G610" s="20"/>
      <c r="H610" s="20"/>
      <c r="I610" s="21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2:24" x14ac:dyDescent="0.2">
      <c r="B611" s="21"/>
      <c r="C611" s="21"/>
      <c r="D611" s="21"/>
      <c r="E611" s="20"/>
      <c r="F611" s="20"/>
      <c r="G611" s="20"/>
      <c r="H611" s="20"/>
      <c r="I611" s="21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2:24" x14ac:dyDescent="0.2">
      <c r="B612" s="21"/>
      <c r="C612" s="21"/>
      <c r="D612" s="21"/>
      <c r="E612" s="20"/>
      <c r="F612" s="20"/>
      <c r="G612" s="20"/>
      <c r="H612" s="20"/>
      <c r="I612" s="21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2:24" x14ac:dyDescent="0.2">
      <c r="B613" s="21"/>
      <c r="C613" s="21"/>
      <c r="D613" s="21"/>
      <c r="E613" s="20"/>
      <c r="F613" s="20"/>
      <c r="G613" s="20"/>
      <c r="H613" s="20"/>
      <c r="I613" s="21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2:24" x14ac:dyDescent="0.2">
      <c r="B614" s="21"/>
      <c r="C614" s="21"/>
      <c r="D614" s="21"/>
      <c r="E614" s="20"/>
      <c r="F614" s="20"/>
      <c r="G614" s="20"/>
      <c r="H614" s="20"/>
      <c r="I614" s="21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2:24" x14ac:dyDescent="0.2">
      <c r="B615" s="21"/>
      <c r="C615" s="21"/>
      <c r="D615" s="21"/>
      <c r="E615" s="20"/>
      <c r="F615" s="20"/>
      <c r="G615" s="20"/>
      <c r="H615" s="20"/>
      <c r="I615" s="21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2:24" x14ac:dyDescent="0.2">
      <c r="B616" s="21"/>
      <c r="C616" s="21"/>
      <c r="D616" s="21"/>
      <c r="E616" s="20"/>
      <c r="F616" s="20"/>
      <c r="G616" s="20"/>
      <c r="H616" s="20"/>
      <c r="I616" s="21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2:24" x14ac:dyDescent="0.2">
      <c r="B617" s="21"/>
      <c r="C617" s="21"/>
      <c r="D617" s="21"/>
      <c r="E617" s="20"/>
      <c r="F617" s="20"/>
      <c r="G617" s="20"/>
      <c r="H617" s="20"/>
      <c r="I617" s="21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2:24" x14ac:dyDescent="0.2">
      <c r="B618" s="21"/>
      <c r="C618" s="21"/>
      <c r="D618" s="21"/>
      <c r="E618" s="20"/>
      <c r="F618" s="20"/>
      <c r="G618" s="20"/>
      <c r="H618" s="20"/>
      <c r="I618" s="21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2:24" x14ac:dyDescent="0.2">
      <c r="B619" s="21"/>
      <c r="C619" s="21"/>
      <c r="D619" s="21"/>
      <c r="E619" s="20"/>
      <c r="F619" s="20"/>
      <c r="G619" s="20"/>
      <c r="H619" s="20"/>
      <c r="I619" s="21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2:24" x14ac:dyDescent="0.2">
      <c r="B620" s="21"/>
      <c r="C620" s="21"/>
      <c r="D620" s="21"/>
      <c r="E620" s="20"/>
      <c r="F620" s="20"/>
      <c r="G620" s="20"/>
      <c r="H620" s="20"/>
      <c r="I620" s="21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2:24" x14ac:dyDescent="0.2">
      <c r="B621" s="21"/>
      <c r="C621" s="21"/>
      <c r="D621" s="21"/>
      <c r="E621" s="20"/>
      <c r="F621" s="20"/>
      <c r="G621" s="20"/>
      <c r="H621" s="20"/>
      <c r="I621" s="21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2:24" x14ac:dyDescent="0.2">
      <c r="B622" s="21"/>
      <c r="C622" s="21"/>
      <c r="D622" s="21"/>
      <c r="E622" s="20"/>
      <c r="F622" s="20"/>
      <c r="G622" s="20"/>
      <c r="H622" s="20"/>
      <c r="I622" s="21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2:24" x14ac:dyDescent="0.2">
      <c r="B623" s="21"/>
      <c r="C623" s="21"/>
      <c r="D623" s="21"/>
      <c r="E623" s="20"/>
      <c r="F623" s="20"/>
      <c r="G623" s="20"/>
      <c r="H623" s="20"/>
      <c r="I623" s="21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2:24" x14ac:dyDescent="0.2">
      <c r="B624" s="21"/>
      <c r="C624" s="21"/>
      <c r="D624" s="21"/>
      <c r="E624" s="20"/>
      <c r="F624" s="20"/>
      <c r="G624" s="20"/>
      <c r="H624" s="20"/>
      <c r="I624" s="21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2:24" x14ac:dyDescent="0.2">
      <c r="B625" s="21"/>
      <c r="C625" s="21"/>
      <c r="D625" s="21"/>
      <c r="E625" s="20"/>
      <c r="F625" s="20"/>
      <c r="G625" s="20"/>
      <c r="H625" s="20"/>
      <c r="I625" s="21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2:24" x14ac:dyDescent="0.2">
      <c r="B626" s="21"/>
      <c r="C626" s="21"/>
      <c r="D626" s="21"/>
      <c r="E626" s="20"/>
      <c r="F626" s="20"/>
      <c r="G626" s="20"/>
      <c r="H626" s="20"/>
      <c r="I626" s="21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2:24" x14ac:dyDescent="0.2">
      <c r="B627" s="21"/>
      <c r="C627" s="21"/>
      <c r="D627" s="21"/>
      <c r="E627" s="20"/>
      <c r="F627" s="20"/>
      <c r="G627" s="20"/>
      <c r="H627" s="20"/>
      <c r="I627" s="21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2:24" x14ac:dyDescent="0.2">
      <c r="B628" s="21"/>
      <c r="C628" s="21"/>
      <c r="D628" s="21"/>
      <c r="E628" s="20"/>
      <c r="F628" s="20"/>
      <c r="G628" s="20"/>
      <c r="H628" s="20"/>
      <c r="I628" s="21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2:24" x14ac:dyDescent="0.2">
      <c r="B629" s="21"/>
      <c r="C629" s="21"/>
      <c r="D629" s="21"/>
      <c r="E629" s="20"/>
      <c r="F629" s="20"/>
      <c r="G629" s="20"/>
      <c r="H629" s="20"/>
      <c r="I629" s="21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2:24" x14ac:dyDescent="0.2">
      <c r="B630" s="21"/>
      <c r="C630" s="21"/>
      <c r="D630" s="21"/>
      <c r="E630" s="20"/>
      <c r="F630" s="20"/>
      <c r="G630" s="20"/>
      <c r="H630" s="20"/>
      <c r="I630" s="21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2:24" x14ac:dyDescent="0.2">
      <c r="B631" s="21"/>
      <c r="C631" s="21"/>
      <c r="D631" s="21"/>
      <c r="E631" s="20"/>
      <c r="F631" s="20"/>
      <c r="G631" s="20"/>
      <c r="H631" s="20"/>
      <c r="I631" s="21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2:24" x14ac:dyDescent="0.2">
      <c r="B632" s="21"/>
      <c r="C632" s="21"/>
      <c r="D632" s="21"/>
      <c r="E632" s="20"/>
      <c r="F632" s="20"/>
      <c r="G632" s="20"/>
      <c r="H632" s="20"/>
      <c r="I632" s="21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2:24" x14ac:dyDescent="0.2">
      <c r="B633" s="21"/>
      <c r="C633" s="21"/>
      <c r="D633" s="21"/>
      <c r="E633" s="20"/>
      <c r="F633" s="20"/>
      <c r="G633" s="20"/>
      <c r="H633" s="20"/>
      <c r="I633" s="21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2:24" x14ac:dyDescent="0.2">
      <c r="B634" s="21"/>
      <c r="C634" s="21"/>
      <c r="D634" s="21"/>
      <c r="E634" s="20"/>
      <c r="F634" s="20"/>
      <c r="G634" s="20"/>
      <c r="H634" s="20"/>
      <c r="I634" s="21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2:24" x14ac:dyDescent="0.2">
      <c r="B635" s="21"/>
      <c r="C635" s="21"/>
      <c r="D635" s="21"/>
      <c r="E635" s="20"/>
      <c r="F635" s="20"/>
      <c r="G635" s="20"/>
      <c r="H635" s="20"/>
      <c r="I635" s="21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2:24" x14ac:dyDescent="0.2">
      <c r="B636" s="21"/>
      <c r="C636" s="21"/>
      <c r="D636" s="21"/>
      <c r="E636" s="20"/>
      <c r="F636" s="20"/>
      <c r="G636" s="20"/>
      <c r="H636" s="20"/>
      <c r="I636" s="21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2:24" x14ac:dyDescent="0.2">
      <c r="B637" s="21"/>
      <c r="C637" s="21"/>
      <c r="D637" s="21"/>
      <c r="E637" s="20"/>
      <c r="F637" s="20"/>
      <c r="G637" s="20"/>
      <c r="H637" s="20"/>
      <c r="I637" s="21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2:24" x14ac:dyDescent="0.2">
      <c r="B638" s="21"/>
      <c r="C638" s="21"/>
      <c r="D638" s="21"/>
      <c r="E638" s="20"/>
      <c r="F638" s="20"/>
      <c r="G638" s="20"/>
      <c r="H638" s="20"/>
      <c r="I638" s="21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2:24" x14ac:dyDescent="0.2">
      <c r="B639" s="21"/>
      <c r="C639" s="21"/>
      <c r="D639" s="21"/>
      <c r="E639" s="20"/>
      <c r="F639" s="20"/>
      <c r="G639" s="20"/>
      <c r="H639" s="20"/>
      <c r="I639" s="21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2:24" x14ac:dyDescent="0.2">
      <c r="B640" s="21"/>
      <c r="C640" s="21"/>
      <c r="D640" s="21"/>
      <c r="E640" s="20"/>
      <c r="F640" s="20"/>
      <c r="G640" s="20"/>
      <c r="H640" s="20"/>
      <c r="I640" s="21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2:24" x14ac:dyDescent="0.2">
      <c r="B641" s="21"/>
      <c r="C641" s="21"/>
      <c r="D641" s="21"/>
      <c r="E641" s="20"/>
      <c r="F641" s="20"/>
      <c r="G641" s="20"/>
      <c r="H641" s="20"/>
      <c r="I641" s="21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2:24" x14ac:dyDescent="0.2">
      <c r="B642" s="21"/>
      <c r="C642" s="21"/>
      <c r="D642" s="21"/>
      <c r="E642" s="20"/>
      <c r="F642" s="20"/>
      <c r="G642" s="20"/>
      <c r="H642" s="20"/>
      <c r="I642" s="21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2:24" x14ac:dyDescent="0.2">
      <c r="B643" s="21"/>
      <c r="C643" s="21"/>
      <c r="D643" s="21"/>
      <c r="E643" s="20"/>
      <c r="F643" s="20"/>
      <c r="G643" s="20"/>
      <c r="H643" s="20"/>
      <c r="I643" s="21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2:24" x14ac:dyDescent="0.2">
      <c r="B644" s="21"/>
      <c r="C644" s="21"/>
      <c r="D644" s="21"/>
      <c r="E644" s="20"/>
      <c r="F644" s="20"/>
      <c r="G644" s="20"/>
      <c r="H644" s="20"/>
      <c r="I644" s="21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2:24" x14ac:dyDescent="0.2">
      <c r="B645" s="21"/>
      <c r="C645" s="21"/>
      <c r="D645" s="21"/>
      <c r="E645" s="20"/>
      <c r="F645" s="20"/>
      <c r="G645" s="20"/>
      <c r="H645" s="20"/>
      <c r="I645" s="21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2:24" x14ac:dyDescent="0.2">
      <c r="B646" s="21"/>
      <c r="C646" s="21"/>
      <c r="D646" s="21"/>
      <c r="E646" s="20"/>
      <c r="F646" s="20"/>
      <c r="G646" s="20"/>
      <c r="H646" s="20"/>
      <c r="I646" s="21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2:24" x14ac:dyDescent="0.2">
      <c r="B647" s="21"/>
      <c r="C647" s="21"/>
      <c r="D647" s="21"/>
      <c r="E647" s="20"/>
      <c r="F647" s="20"/>
      <c r="G647" s="20"/>
      <c r="H647" s="20"/>
      <c r="I647" s="21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2:24" x14ac:dyDescent="0.2">
      <c r="B648" s="21"/>
      <c r="C648" s="21"/>
      <c r="D648" s="21"/>
      <c r="E648" s="20"/>
      <c r="F648" s="20"/>
      <c r="G648" s="20"/>
      <c r="H648" s="20"/>
      <c r="I648" s="21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2:24" x14ac:dyDescent="0.2">
      <c r="B649" s="21"/>
      <c r="C649" s="21"/>
      <c r="D649" s="21"/>
      <c r="E649" s="20"/>
      <c r="F649" s="20"/>
      <c r="G649" s="20"/>
      <c r="H649" s="20"/>
      <c r="I649" s="21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2:24" x14ac:dyDescent="0.2">
      <c r="B650" s="21"/>
      <c r="C650" s="21"/>
      <c r="D650" s="21"/>
      <c r="E650" s="20"/>
      <c r="F650" s="20"/>
      <c r="G650" s="20"/>
      <c r="H650" s="20"/>
      <c r="I650" s="21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2:24" x14ac:dyDescent="0.2">
      <c r="B651" s="21"/>
      <c r="C651" s="21"/>
      <c r="D651" s="21"/>
      <c r="E651" s="20"/>
      <c r="F651" s="20"/>
      <c r="G651" s="20"/>
      <c r="H651" s="20"/>
      <c r="I651" s="21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2:24" x14ac:dyDescent="0.2">
      <c r="B652" s="21"/>
      <c r="C652" s="21"/>
      <c r="D652" s="21"/>
      <c r="E652" s="20"/>
      <c r="F652" s="20"/>
      <c r="G652" s="20"/>
      <c r="H652" s="20"/>
      <c r="I652" s="21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2:24" x14ac:dyDescent="0.2">
      <c r="B653" s="21"/>
      <c r="C653" s="21"/>
      <c r="D653" s="21"/>
      <c r="E653" s="20"/>
      <c r="F653" s="20"/>
      <c r="G653" s="20"/>
      <c r="H653" s="20"/>
      <c r="I653" s="21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2:24" x14ac:dyDescent="0.2">
      <c r="B654" s="21"/>
      <c r="C654" s="21"/>
      <c r="D654" s="21"/>
      <c r="E654" s="20"/>
      <c r="F654" s="20"/>
      <c r="G654" s="20"/>
      <c r="H654" s="20"/>
      <c r="I654" s="21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2:24" x14ac:dyDescent="0.2">
      <c r="B655" s="21"/>
      <c r="C655" s="21"/>
      <c r="D655" s="21"/>
      <c r="E655" s="20"/>
      <c r="F655" s="20"/>
      <c r="G655" s="20"/>
      <c r="H655" s="20"/>
      <c r="I655" s="21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2:24" x14ac:dyDescent="0.2">
      <c r="B656" s="21"/>
      <c r="C656" s="21"/>
      <c r="D656" s="21"/>
      <c r="E656" s="20"/>
      <c r="F656" s="20"/>
      <c r="G656" s="20"/>
      <c r="H656" s="20"/>
      <c r="I656" s="21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2:24" x14ac:dyDescent="0.2">
      <c r="B657" s="21"/>
      <c r="C657" s="21"/>
      <c r="D657" s="21"/>
      <c r="E657" s="20"/>
      <c r="F657" s="20"/>
      <c r="G657" s="20"/>
      <c r="H657" s="20"/>
      <c r="I657" s="21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2:24" x14ac:dyDescent="0.2">
      <c r="B658" s="21"/>
      <c r="C658" s="21"/>
      <c r="D658" s="21"/>
      <c r="E658" s="20"/>
      <c r="F658" s="20"/>
      <c r="G658" s="20"/>
      <c r="H658" s="20"/>
      <c r="I658" s="21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2:24" x14ac:dyDescent="0.2">
      <c r="B659" s="21"/>
      <c r="C659" s="21"/>
      <c r="D659" s="21"/>
      <c r="E659" s="20"/>
      <c r="F659" s="20"/>
      <c r="G659" s="20"/>
      <c r="H659" s="20"/>
      <c r="I659" s="21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2:24" x14ac:dyDescent="0.2">
      <c r="B660" s="21"/>
      <c r="C660" s="21"/>
      <c r="D660" s="21"/>
      <c r="E660" s="20"/>
      <c r="F660" s="20"/>
      <c r="G660" s="20"/>
      <c r="H660" s="20"/>
      <c r="I660" s="21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2:24" x14ac:dyDescent="0.2">
      <c r="B661" s="21"/>
      <c r="C661" s="21"/>
      <c r="D661" s="21"/>
      <c r="E661" s="20"/>
      <c r="F661" s="20"/>
      <c r="G661" s="20"/>
      <c r="H661" s="20"/>
      <c r="I661" s="21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2:24" x14ac:dyDescent="0.2">
      <c r="B662" s="21"/>
      <c r="C662" s="21"/>
      <c r="D662" s="21"/>
      <c r="E662" s="20"/>
      <c r="F662" s="20"/>
      <c r="G662" s="20"/>
      <c r="H662" s="20"/>
      <c r="I662" s="21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2:24" x14ac:dyDescent="0.2">
      <c r="B663" s="21"/>
      <c r="C663" s="21"/>
      <c r="D663" s="21"/>
      <c r="E663" s="20"/>
      <c r="F663" s="20"/>
      <c r="G663" s="20"/>
      <c r="H663" s="20"/>
      <c r="I663" s="21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2:24" x14ac:dyDescent="0.2">
      <c r="B664" s="21"/>
      <c r="C664" s="21"/>
      <c r="D664" s="21"/>
      <c r="E664" s="20"/>
      <c r="F664" s="20"/>
      <c r="G664" s="20"/>
      <c r="H664" s="20"/>
      <c r="I664" s="21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2:24" x14ac:dyDescent="0.2">
      <c r="B665" s="21"/>
      <c r="C665" s="21"/>
      <c r="D665" s="21"/>
      <c r="E665" s="20"/>
      <c r="F665" s="20"/>
      <c r="G665" s="20"/>
      <c r="H665" s="20"/>
      <c r="I665" s="21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2:24" x14ac:dyDescent="0.2">
      <c r="B666" s="21"/>
      <c r="C666" s="21"/>
      <c r="D666" s="21"/>
      <c r="E666" s="20"/>
      <c r="F666" s="20"/>
      <c r="G666" s="20"/>
      <c r="H666" s="20"/>
      <c r="I666" s="21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2:24" x14ac:dyDescent="0.2">
      <c r="B667" s="21"/>
      <c r="C667" s="21"/>
      <c r="D667" s="21"/>
      <c r="E667" s="20"/>
      <c r="F667" s="20"/>
      <c r="G667" s="20"/>
      <c r="H667" s="20"/>
      <c r="I667" s="21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2:24" x14ac:dyDescent="0.2">
      <c r="B668" s="21"/>
      <c r="C668" s="21"/>
      <c r="D668" s="21"/>
      <c r="E668" s="20"/>
      <c r="F668" s="20"/>
      <c r="G668" s="20"/>
      <c r="H668" s="20"/>
      <c r="I668" s="21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2:24" x14ac:dyDescent="0.2">
      <c r="B669" s="21"/>
      <c r="C669" s="21"/>
      <c r="D669" s="21"/>
      <c r="E669" s="20"/>
      <c r="F669" s="20"/>
      <c r="G669" s="20"/>
      <c r="H669" s="20"/>
      <c r="I669" s="21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2:24" x14ac:dyDescent="0.2">
      <c r="B670" s="21"/>
      <c r="C670" s="21"/>
      <c r="D670" s="21"/>
      <c r="E670" s="20"/>
      <c r="F670" s="20"/>
      <c r="G670" s="20"/>
      <c r="H670" s="20"/>
      <c r="I670" s="21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2:24" x14ac:dyDescent="0.2">
      <c r="B671" s="21"/>
      <c r="C671" s="21"/>
      <c r="D671" s="21"/>
      <c r="E671" s="20"/>
      <c r="F671" s="20"/>
      <c r="G671" s="20"/>
      <c r="H671" s="20"/>
      <c r="I671" s="21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2:24" x14ac:dyDescent="0.2">
      <c r="B672" s="21"/>
      <c r="C672" s="21"/>
      <c r="D672" s="21"/>
      <c r="E672" s="20"/>
      <c r="F672" s="20"/>
      <c r="G672" s="20"/>
      <c r="H672" s="20"/>
      <c r="I672" s="21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2:24" x14ac:dyDescent="0.2">
      <c r="B673" s="21"/>
      <c r="C673" s="21"/>
      <c r="D673" s="21"/>
      <c r="E673" s="20"/>
      <c r="F673" s="20"/>
      <c r="G673" s="20"/>
      <c r="H673" s="20"/>
      <c r="I673" s="21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2:24" x14ac:dyDescent="0.2">
      <c r="B674" s="21"/>
      <c r="C674" s="21"/>
      <c r="D674" s="21"/>
      <c r="E674" s="20"/>
      <c r="F674" s="20"/>
      <c r="G674" s="20"/>
      <c r="H674" s="20"/>
      <c r="I674" s="21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2:24" x14ac:dyDescent="0.2">
      <c r="B675" s="21"/>
      <c r="C675" s="21"/>
      <c r="D675" s="21"/>
      <c r="E675" s="20"/>
      <c r="F675" s="20"/>
      <c r="G675" s="20"/>
      <c r="H675" s="20"/>
      <c r="I675" s="21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2:24" x14ac:dyDescent="0.2">
      <c r="B676" s="21"/>
      <c r="C676" s="21"/>
      <c r="D676" s="21"/>
      <c r="E676" s="20"/>
      <c r="F676" s="20"/>
      <c r="G676" s="20"/>
      <c r="H676" s="20"/>
      <c r="I676" s="21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2:24" x14ac:dyDescent="0.2">
      <c r="B677" s="21"/>
      <c r="C677" s="21"/>
      <c r="D677" s="21"/>
      <c r="E677" s="20"/>
      <c r="F677" s="20"/>
      <c r="G677" s="20"/>
      <c r="H677" s="20"/>
      <c r="I677" s="21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2:24" x14ac:dyDescent="0.2">
      <c r="B678" s="21"/>
      <c r="C678" s="21"/>
      <c r="D678" s="21"/>
      <c r="E678" s="20"/>
      <c r="F678" s="20"/>
      <c r="G678" s="20"/>
      <c r="H678" s="20"/>
      <c r="I678" s="21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2:24" x14ac:dyDescent="0.2">
      <c r="B679" s="21"/>
      <c r="C679" s="21"/>
      <c r="D679" s="21"/>
      <c r="E679" s="20"/>
      <c r="F679" s="20"/>
      <c r="G679" s="20"/>
      <c r="H679" s="20"/>
      <c r="I679" s="21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2:24" x14ac:dyDescent="0.2">
      <c r="B680" s="21"/>
      <c r="C680" s="21"/>
      <c r="D680" s="21"/>
      <c r="E680" s="20"/>
      <c r="F680" s="20"/>
      <c r="G680" s="20"/>
      <c r="H680" s="20"/>
      <c r="I680" s="21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2:24" x14ac:dyDescent="0.2">
      <c r="B681" s="21"/>
      <c r="C681" s="21"/>
      <c r="D681" s="21"/>
      <c r="E681" s="20"/>
      <c r="F681" s="20"/>
      <c r="G681" s="20"/>
      <c r="H681" s="20"/>
      <c r="I681" s="21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2:24" x14ac:dyDescent="0.2">
      <c r="B682" s="21"/>
      <c r="C682" s="21"/>
      <c r="D682" s="21"/>
      <c r="E682" s="20"/>
      <c r="F682" s="20"/>
      <c r="G682" s="20"/>
      <c r="H682" s="20"/>
      <c r="I682" s="21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2:24" x14ac:dyDescent="0.2">
      <c r="B683" s="21"/>
      <c r="C683" s="21"/>
      <c r="D683" s="21"/>
      <c r="E683" s="20"/>
      <c r="F683" s="20"/>
      <c r="G683" s="20"/>
      <c r="H683" s="20"/>
      <c r="I683" s="21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2:24" x14ac:dyDescent="0.2">
      <c r="B684" s="21"/>
      <c r="C684" s="21"/>
      <c r="D684" s="21"/>
      <c r="E684" s="20"/>
      <c r="F684" s="20"/>
      <c r="G684" s="20"/>
      <c r="H684" s="20"/>
      <c r="I684" s="21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2:24" x14ac:dyDescent="0.2">
      <c r="B685" s="21"/>
      <c r="C685" s="21"/>
      <c r="D685" s="21"/>
      <c r="E685" s="20"/>
      <c r="F685" s="20"/>
      <c r="G685" s="20"/>
      <c r="H685" s="20"/>
      <c r="I685" s="21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2:24" x14ac:dyDescent="0.2">
      <c r="B686" s="21"/>
      <c r="C686" s="21"/>
      <c r="D686" s="21"/>
      <c r="E686" s="20"/>
      <c r="F686" s="20"/>
      <c r="G686" s="20"/>
      <c r="H686" s="20"/>
      <c r="I686" s="21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2:24" x14ac:dyDescent="0.2">
      <c r="B687" s="21"/>
      <c r="C687" s="21"/>
      <c r="D687" s="21"/>
      <c r="E687" s="20"/>
      <c r="F687" s="20"/>
      <c r="G687" s="20"/>
      <c r="H687" s="20"/>
      <c r="I687" s="21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2:24" x14ac:dyDescent="0.2">
      <c r="B688" s="21"/>
      <c r="C688" s="21"/>
      <c r="D688" s="21"/>
      <c r="E688" s="20"/>
      <c r="F688" s="20"/>
      <c r="G688" s="20"/>
      <c r="H688" s="20"/>
      <c r="I688" s="21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2:24" x14ac:dyDescent="0.2">
      <c r="B689" s="21"/>
      <c r="C689" s="21"/>
      <c r="D689" s="21"/>
      <c r="E689" s="20"/>
      <c r="F689" s="20"/>
      <c r="G689" s="20"/>
      <c r="H689" s="20"/>
      <c r="I689" s="21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2:24" x14ac:dyDescent="0.2">
      <c r="B690" s="21"/>
      <c r="C690" s="21"/>
      <c r="D690" s="21"/>
      <c r="E690" s="20"/>
      <c r="F690" s="20"/>
      <c r="G690" s="20"/>
      <c r="H690" s="20"/>
      <c r="I690" s="21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2:24" x14ac:dyDescent="0.2">
      <c r="B691" s="21"/>
      <c r="C691" s="21"/>
      <c r="D691" s="21"/>
      <c r="E691" s="20"/>
      <c r="F691" s="20"/>
      <c r="G691" s="20"/>
      <c r="H691" s="20"/>
      <c r="I691" s="21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2:24" x14ac:dyDescent="0.2">
      <c r="B692" s="21"/>
      <c r="C692" s="21"/>
      <c r="D692" s="21"/>
      <c r="E692" s="20"/>
      <c r="F692" s="20"/>
      <c r="G692" s="20"/>
      <c r="H692" s="20"/>
      <c r="I692" s="21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2:24" x14ac:dyDescent="0.2">
      <c r="B693" s="21"/>
      <c r="C693" s="21"/>
      <c r="D693" s="21"/>
      <c r="E693" s="20"/>
      <c r="F693" s="20"/>
      <c r="G693" s="20"/>
      <c r="H693" s="20"/>
      <c r="I693" s="21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2:24" x14ac:dyDescent="0.2">
      <c r="B694" s="21"/>
      <c r="C694" s="21"/>
      <c r="D694" s="21"/>
      <c r="E694" s="20"/>
      <c r="F694" s="20"/>
      <c r="G694" s="20"/>
      <c r="H694" s="20"/>
      <c r="I694" s="21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2:24" x14ac:dyDescent="0.2">
      <c r="B695" s="21"/>
      <c r="C695" s="21"/>
      <c r="D695" s="21"/>
      <c r="E695" s="20"/>
      <c r="F695" s="20"/>
      <c r="G695" s="20"/>
      <c r="H695" s="20"/>
      <c r="I695" s="21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2:24" x14ac:dyDescent="0.2">
      <c r="B696" s="21"/>
      <c r="C696" s="21"/>
      <c r="D696" s="21"/>
      <c r="E696" s="20"/>
      <c r="F696" s="20"/>
      <c r="G696" s="20"/>
      <c r="H696" s="20"/>
      <c r="I696" s="21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2:24" x14ac:dyDescent="0.2">
      <c r="B697" s="21"/>
      <c r="C697" s="21"/>
      <c r="D697" s="21"/>
      <c r="E697" s="20"/>
      <c r="F697" s="20"/>
      <c r="G697" s="20"/>
      <c r="H697" s="20"/>
      <c r="I697" s="21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2:24" x14ac:dyDescent="0.2">
      <c r="B698" s="21"/>
      <c r="C698" s="21"/>
      <c r="D698" s="21"/>
      <c r="E698" s="20"/>
      <c r="F698" s="20"/>
      <c r="G698" s="20"/>
      <c r="H698" s="20"/>
      <c r="I698" s="21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2:24" x14ac:dyDescent="0.2">
      <c r="B699" s="21"/>
      <c r="C699" s="21"/>
      <c r="D699" s="21"/>
      <c r="E699" s="20"/>
      <c r="F699" s="20"/>
      <c r="G699" s="20"/>
      <c r="H699" s="20"/>
      <c r="I699" s="21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2:24" x14ac:dyDescent="0.2">
      <c r="B700" s="21"/>
      <c r="C700" s="21"/>
      <c r="D700" s="21"/>
      <c r="E700" s="20"/>
      <c r="F700" s="20"/>
      <c r="G700" s="20"/>
      <c r="H700" s="20"/>
      <c r="I700" s="21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2:24" x14ac:dyDescent="0.2">
      <c r="B701" s="21"/>
      <c r="C701" s="21"/>
      <c r="D701" s="21"/>
      <c r="E701" s="20"/>
      <c r="F701" s="20"/>
      <c r="G701" s="20"/>
      <c r="H701" s="20"/>
      <c r="I701" s="21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2:24" x14ac:dyDescent="0.2">
      <c r="B702" s="21"/>
      <c r="C702" s="21"/>
      <c r="D702" s="21"/>
      <c r="E702" s="20"/>
      <c r="F702" s="20"/>
      <c r="G702" s="20"/>
      <c r="H702" s="20"/>
      <c r="I702" s="21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2:24" x14ac:dyDescent="0.2">
      <c r="B703" s="21"/>
      <c r="C703" s="21"/>
      <c r="D703" s="21"/>
      <c r="E703" s="20"/>
      <c r="F703" s="20"/>
      <c r="G703" s="20"/>
      <c r="H703" s="20"/>
      <c r="I703" s="21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2:24" x14ac:dyDescent="0.2">
      <c r="B704" s="21"/>
      <c r="C704" s="21"/>
      <c r="D704" s="21"/>
      <c r="E704" s="20"/>
      <c r="F704" s="20"/>
      <c r="G704" s="20"/>
      <c r="H704" s="20"/>
      <c r="I704" s="21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2:24" x14ac:dyDescent="0.2">
      <c r="B705" s="21"/>
      <c r="C705" s="21"/>
      <c r="D705" s="21"/>
      <c r="E705" s="20"/>
      <c r="F705" s="20"/>
      <c r="G705" s="20"/>
      <c r="H705" s="20"/>
      <c r="I705" s="21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2:24" x14ac:dyDescent="0.2">
      <c r="B706" s="21"/>
      <c r="C706" s="21"/>
      <c r="D706" s="21"/>
      <c r="E706" s="20"/>
      <c r="F706" s="20"/>
      <c r="G706" s="20"/>
      <c r="H706" s="20"/>
      <c r="I706" s="21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2:24" x14ac:dyDescent="0.2">
      <c r="B707" s="21"/>
      <c r="C707" s="21"/>
      <c r="D707" s="21"/>
      <c r="E707" s="20"/>
      <c r="F707" s="20"/>
      <c r="G707" s="20"/>
      <c r="H707" s="20"/>
      <c r="I707" s="21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2:24" x14ac:dyDescent="0.2">
      <c r="B708" s="21"/>
      <c r="C708" s="21"/>
      <c r="D708" s="21"/>
      <c r="E708" s="20"/>
      <c r="F708" s="20"/>
      <c r="G708" s="20"/>
      <c r="H708" s="20"/>
      <c r="I708" s="21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2:24" x14ac:dyDescent="0.2">
      <c r="B709" s="21"/>
      <c r="C709" s="21"/>
      <c r="D709" s="21"/>
      <c r="E709" s="20"/>
      <c r="F709" s="20"/>
      <c r="G709" s="20"/>
      <c r="H709" s="20"/>
      <c r="I709" s="21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2:24" x14ac:dyDescent="0.2">
      <c r="B710" s="21"/>
      <c r="C710" s="21"/>
      <c r="D710" s="21"/>
      <c r="E710" s="20"/>
      <c r="F710" s="20"/>
      <c r="G710" s="20"/>
      <c r="H710" s="20"/>
      <c r="I710" s="21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2:24" x14ac:dyDescent="0.2">
      <c r="B711" s="21"/>
      <c r="C711" s="21"/>
      <c r="D711" s="21"/>
      <c r="E711" s="20"/>
      <c r="F711" s="20"/>
      <c r="G711" s="20"/>
      <c r="H711" s="20"/>
      <c r="I711" s="21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2:24" x14ac:dyDescent="0.2">
      <c r="B712" s="21"/>
      <c r="C712" s="21"/>
      <c r="D712" s="21"/>
      <c r="E712" s="20"/>
      <c r="F712" s="20"/>
      <c r="G712" s="20"/>
      <c r="H712" s="20"/>
      <c r="I712" s="21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2:24" x14ac:dyDescent="0.2">
      <c r="B713" s="21"/>
      <c r="C713" s="21"/>
      <c r="D713" s="21"/>
      <c r="E713" s="20"/>
      <c r="F713" s="20"/>
      <c r="G713" s="20"/>
      <c r="H713" s="20"/>
      <c r="I713" s="21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2:24" x14ac:dyDescent="0.2">
      <c r="B714" s="21"/>
      <c r="C714" s="21"/>
      <c r="D714" s="21"/>
      <c r="E714" s="20"/>
      <c r="F714" s="20"/>
      <c r="G714" s="20"/>
      <c r="H714" s="20"/>
      <c r="I714" s="21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2:24" x14ac:dyDescent="0.2">
      <c r="B715" s="21"/>
      <c r="C715" s="21"/>
      <c r="D715" s="21"/>
      <c r="E715" s="20"/>
      <c r="F715" s="20"/>
      <c r="G715" s="20"/>
      <c r="H715" s="20"/>
      <c r="I715" s="21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2:24" x14ac:dyDescent="0.2">
      <c r="B716" s="21"/>
      <c r="C716" s="21"/>
      <c r="D716" s="21"/>
      <c r="E716" s="20"/>
      <c r="F716" s="20"/>
      <c r="G716" s="20"/>
      <c r="H716" s="20"/>
      <c r="I716" s="21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2:24" x14ac:dyDescent="0.2">
      <c r="B717" s="21"/>
      <c r="C717" s="21"/>
      <c r="D717" s="21"/>
      <c r="E717" s="20"/>
      <c r="F717" s="20"/>
      <c r="G717" s="20"/>
      <c r="H717" s="20"/>
      <c r="I717" s="21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2:24" x14ac:dyDescent="0.2">
      <c r="B718" s="21"/>
      <c r="C718" s="21"/>
      <c r="D718" s="21"/>
      <c r="E718" s="20"/>
      <c r="F718" s="20"/>
      <c r="G718" s="20"/>
      <c r="H718" s="20"/>
      <c r="I718" s="21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2:24" x14ac:dyDescent="0.2">
      <c r="B719" s="21"/>
      <c r="C719" s="21"/>
      <c r="D719" s="21"/>
      <c r="E719" s="20"/>
      <c r="F719" s="20"/>
      <c r="G719" s="20"/>
      <c r="H719" s="20"/>
      <c r="I719" s="21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2:24" x14ac:dyDescent="0.2">
      <c r="B720" s="21"/>
      <c r="C720" s="21"/>
      <c r="D720" s="21"/>
      <c r="E720" s="20"/>
      <c r="F720" s="20"/>
      <c r="G720" s="20"/>
      <c r="H720" s="20"/>
      <c r="I720" s="21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2:24" x14ac:dyDescent="0.2">
      <c r="B721" s="21"/>
      <c r="C721" s="21"/>
      <c r="D721" s="21"/>
      <c r="E721" s="20"/>
      <c r="F721" s="20"/>
      <c r="G721" s="20"/>
      <c r="H721" s="20"/>
      <c r="I721" s="21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2:24" x14ac:dyDescent="0.2">
      <c r="B722" s="21"/>
      <c r="C722" s="21"/>
      <c r="D722" s="21"/>
      <c r="E722" s="20"/>
      <c r="F722" s="20"/>
      <c r="G722" s="20"/>
      <c r="H722" s="20"/>
      <c r="I722" s="21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2:24" x14ac:dyDescent="0.2">
      <c r="B723" s="21"/>
      <c r="C723" s="21"/>
      <c r="D723" s="21"/>
      <c r="E723" s="20"/>
      <c r="F723" s="20"/>
      <c r="G723" s="20"/>
      <c r="H723" s="20"/>
      <c r="I723" s="21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2:24" x14ac:dyDescent="0.2">
      <c r="B724" s="21"/>
      <c r="C724" s="21"/>
      <c r="D724" s="21"/>
      <c r="E724" s="20"/>
      <c r="F724" s="20"/>
      <c r="G724" s="20"/>
      <c r="H724" s="20"/>
      <c r="I724" s="21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2:24" x14ac:dyDescent="0.2">
      <c r="B725" s="21"/>
      <c r="C725" s="21"/>
      <c r="D725" s="21"/>
      <c r="E725" s="20"/>
      <c r="F725" s="20"/>
      <c r="G725" s="20"/>
      <c r="H725" s="20"/>
      <c r="I725" s="21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2:24" x14ac:dyDescent="0.2">
      <c r="B726" s="21"/>
      <c r="C726" s="21"/>
      <c r="D726" s="21"/>
      <c r="E726" s="20"/>
      <c r="F726" s="20"/>
      <c r="G726" s="20"/>
      <c r="H726" s="20"/>
      <c r="I726" s="21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2:24" x14ac:dyDescent="0.2">
      <c r="B727" s="21"/>
      <c r="C727" s="21"/>
      <c r="D727" s="21"/>
      <c r="E727" s="20"/>
      <c r="F727" s="20"/>
      <c r="G727" s="20"/>
      <c r="H727" s="20"/>
      <c r="I727" s="21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2:24" x14ac:dyDescent="0.2">
      <c r="B728" s="21"/>
      <c r="C728" s="21"/>
      <c r="D728" s="21"/>
      <c r="E728" s="20"/>
      <c r="F728" s="20"/>
      <c r="G728" s="20"/>
      <c r="H728" s="20"/>
      <c r="I728" s="21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2:24" x14ac:dyDescent="0.2">
      <c r="B729" s="21"/>
      <c r="C729" s="21"/>
      <c r="D729" s="21"/>
      <c r="E729" s="20"/>
      <c r="F729" s="20"/>
      <c r="G729" s="20"/>
      <c r="H729" s="20"/>
      <c r="I729" s="21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2:24" x14ac:dyDescent="0.2">
      <c r="B730" s="21"/>
      <c r="C730" s="21"/>
      <c r="D730" s="21"/>
      <c r="E730" s="20"/>
      <c r="F730" s="20"/>
      <c r="G730" s="20"/>
      <c r="H730" s="20"/>
      <c r="I730" s="21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2:24" x14ac:dyDescent="0.2">
      <c r="B731" s="21"/>
      <c r="C731" s="21"/>
      <c r="D731" s="21"/>
      <c r="E731" s="20"/>
      <c r="F731" s="20"/>
      <c r="G731" s="20"/>
      <c r="H731" s="20"/>
      <c r="I731" s="21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2:24" x14ac:dyDescent="0.2">
      <c r="B732" s="21"/>
      <c r="C732" s="21"/>
      <c r="D732" s="21"/>
      <c r="E732" s="20"/>
      <c r="F732" s="20"/>
      <c r="G732" s="20"/>
      <c r="H732" s="20"/>
      <c r="I732" s="21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2:24" x14ac:dyDescent="0.2">
      <c r="B733" s="21"/>
      <c r="C733" s="21"/>
      <c r="D733" s="21"/>
      <c r="E733" s="20"/>
      <c r="F733" s="20"/>
      <c r="G733" s="20"/>
      <c r="H733" s="20"/>
      <c r="I733" s="21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2:24" x14ac:dyDescent="0.2">
      <c r="B734" s="21"/>
      <c r="C734" s="21"/>
      <c r="D734" s="21"/>
      <c r="E734" s="20"/>
      <c r="F734" s="20"/>
      <c r="G734" s="20"/>
      <c r="H734" s="20"/>
      <c r="I734" s="21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2:24" x14ac:dyDescent="0.2">
      <c r="B735" s="21"/>
      <c r="C735" s="21"/>
      <c r="D735" s="21"/>
      <c r="E735" s="20"/>
      <c r="F735" s="20"/>
      <c r="G735" s="20"/>
      <c r="H735" s="20"/>
      <c r="I735" s="21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2:24" x14ac:dyDescent="0.2">
      <c r="B736" s="21"/>
      <c r="C736" s="21"/>
      <c r="D736" s="21"/>
      <c r="E736" s="20"/>
      <c r="F736" s="20"/>
      <c r="G736" s="20"/>
      <c r="H736" s="20"/>
      <c r="I736" s="21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2:24" x14ac:dyDescent="0.2">
      <c r="B737" s="21"/>
      <c r="C737" s="21"/>
      <c r="D737" s="21"/>
      <c r="E737" s="20"/>
      <c r="F737" s="20"/>
      <c r="G737" s="20"/>
      <c r="H737" s="20"/>
      <c r="I737" s="21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2:24" x14ac:dyDescent="0.2">
      <c r="B738" s="21"/>
      <c r="C738" s="21"/>
      <c r="D738" s="21"/>
      <c r="E738" s="20"/>
      <c r="F738" s="20"/>
      <c r="G738" s="20"/>
      <c r="H738" s="20"/>
      <c r="I738" s="21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2:24" x14ac:dyDescent="0.2">
      <c r="B739" s="21"/>
      <c r="C739" s="21"/>
      <c r="D739" s="21"/>
      <c r="E739" s="20"/>
      <c r="F739" s="20"/>
      <c r="G739" s="20"/>
      <c r="H739" s="20"/>
      <c r="I739" s="21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2:24" x14ac:dyDescent="0.2">
      <c r="B740" s="21"/>
      <c r="C740" s="21"/>
      <c r="D740" s="21"/>
      <c r="E740" s="20"/>
      <c r="F740" s="20"/>
      <c r="G740" s="20"/>
      <c r="H740" s="20"/>
      <c r="I740" s="21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2:24" x14ac:dyDescent="0.2">
      <c r="B741" s="21"/>
      <c r="C741" s="21"/>
      <c r="D741" s="21"/>
      <c r="E741" s="20"/>
      <c r="F741" s="20"/>
      <c r="G741" s="20"/>
      <c r="H741" s="20"/>
      <c r="I741" s="21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2:24" x14ac:dyDescent="0.2">
      <c r="B742" s="21"/>
      <c r="C742" s="21"/>
      <c r="D742" s="21"/>
      <c r="E742" s="20"/>
      <c r="F742" s="20"/>
      <c r="G742" s="20"/>
      <c r="H742" s="20"/>
      <c r="I742" s="21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2:24" x14ac:dyDescent="0.2">
      <c r="B743" s="21"/>
      <c r="C743" s="21"/>
      <c r="D743" s="21"/>
      <c r="E743" s="20"/>
      <c r="F743" s="20"/>
      <c r="G743" s="20"/>
      <c r="H743" s="20"/>
      <c r="I743" s="21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2:24" x14ac:dyDescent="0.2">
      <c r="B744" s="21"/>
      <c r="C744" s="21"/>
      <c r="D744" s="21"/>
      <c r="E744" s="20"/>
      <c r="F744" s="20"/>
      <c r="G744" s="20"/>
      <c r="H744" s="20"/>
      <c r="I744" s="21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2:24" x14ac:dyDescent="0.2">
      <c r="B745" s="21"/>
      <c r="C745" s="21"/>
      <c r="D745" s="21"/>
      <c r="E745" s="20"/>
      <c r="F745" s="20"/>
      <c r="G745" s="20"/>
      <c r="H745" s="20"/>
      <c r="I745" s="21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2:24" x14ac:dyDescent="0.2">
      <c r="B746" s="21"/>
      <c r="C746" s="21"/>
      <c r="D746" s="21"/>
      <c r="E746" s="20"/>
      <c r="F746" s="20"/>
      <c r="G746" s="20"/>
      <c r="H746" s="20"/>
      <c r="I746" s="21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2:24" x14ac:dyDescent="0.2">
      <c r="B747" s="21"/>
      <c r="C747" s="21"/>
      <c r="D747" s="21"/>
      <c r="E747" s="20"/>
      <c r="F747" s="20"/>
      <c r="G747" s="20"/>
      <c r="H747" s="20"/>
      <c r="I747" s="21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2:24" x14ac:dyDescent="0.2">
      <c r="B748" s="21"/>
      <c r="C748" s="21"/>
      <c r="D748" s="21"/>
      <c r="E748" s="20"/>
      <c r="F748" s="20"/>
      <c r="G748" s="20"/>
      <c r="H748" s="20"/>
      <c r="I748" s="21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2:24" x14ac:dyDescent="0.2">
      <c r="B749" s="21"/>
      <c r="C749" s="21"/>
      <c r="D749" s="21"/>
      <c r="E749" s="20"/>
      <c r="F749" s="20"/>
      <c r="G749" s="20"/>
      <c r="H749" s="20"/>
      <c r="I749" s="21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2:24" x14ac:dyDescent="0.2">
      <c r="B750" s="21"/>
      <c r="C750" s="21"/>
      <c r="D750" s="21"/>
      <c r="E750" s="20"/>
      <c r="F750" s="20"/>
      <c r="G750" s="20"/>
      <c r="H750" s="20"/>
      <c r="I750" s="21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2:24" x14ac:dyDescent="0.2">
      <c r="B751" s="21"/>
      <c r="C751" s="21"/>
      <c r="D751" s="21"/>
      <c r="E751" s="20"/>
      <c r="F751" s="20"/>
      <c r="G751" s="20"/>
      <c r="H751" s="20"/>
      <c r="I751" s="21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2:24" x14ac:dyDescent="0.2">
      <c r="B752" s="21"/>
      <c r="C752" s="21"/>
      <c r="D752" s="21"/>
      <c r="E752" s="20"/>
      <c r="F752" s="20"/>
      <c r="G752" s="20"/>
      <c r="H752" s="20"/>
      <c r="I752" s="21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2:24" x14ac:dyDescent="0.2">
      <c r="B753" s="21"/>
      <c r="C753" s="21"/>
      <c r="D753" s="21"/>
      <c r="E753" s="20"/>
      <c r="F753" s="20"/>
      <c r="G753" s="20"/>
      <c r="H753" s="20"/>
      <c r="I753" s="21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2:24" x14ac:dyDescent="0.2">
      <c r="B754" s="21"/>
      <c r="C754" s="21"/>
      <c r="D754" s="21"/>
      <c r="E754" s="20"/>
      <c r="F754" s="20"/>
      <c r="G754" s="20"/>
      <c r="H754" s="20"/>
      <c r="I754" s="21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2:24" x14ac:dyDescent="0.2">
      <c r="B755" s="21"/>
      <c r="C755" s="21"/>
      <c r="D755" s="21"/>
      <c r="E755" s="20"/>
      <c r="F755" s="20"/>
      <c r="G755" s="20"/>
      <c r="H755" s="20"/>
      <c r="I755" s="21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2:24" x14ac:dyDescent="0.2">
      <c r="B756" s="21"/>
      <c r="C756" s="21"/>
      <c r="D756" s="21"/>
      <c r="E756" s="20"/>
      <c r="F756" s="20"/>
      <c r="G756" s="20"/>
      <c r="H756" s="20"/>
      <c r="I756" s="21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2:24" x14ac:dyDescent="0.2">
      <c r="B757" s="21"/>
      <c r="C757" s="21"/>
      <c r="D757" s="21"/>
      <c r="E757" s="20"/>
      <c r="F757" s="20"/>
      <c r="G757" s="20"/>
      <c r="H757" s="20"/>
      <c r="I757" s="21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2:24" x14ac:dyDescent="0.2">
      <c r="B758" s="21"/>
      <c r="C758" s="21"/>
      <c r="D758" s="21"/>
      <c r="E758" s="20"/>
      <c r="F758" s="20"/>
      <c r="G758" s="20"/>
      <c r="H758" s="20"/>
      <c r="I758" s="21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2:24" x14ac:dyDescent="0.2">
      <c r="B759" s="21"/>
      <c r="C759" s="21"/>
      <c r="D759" s="21"/>
      <c r="E759" s="20"/>
      <c r="F759" s="20"/>
      <c r="G759" s="20"/>
      <c r="H759" s="20"/>
      <c r="I759" s="21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2:24" x14ac:dyDescent="0.2">
      <c r="B760" s="21"/>
      <c r="C760" s="21"/>
      <c r="D760" s="21"/>
      <c r="E760" s="20"/>
      <c r="F760" s="20"/>
      <c r="G760" s="20"/>
      <c r="H760" s="20"/>
      <c r="I760" s="21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2:24" x14ac:dyDescent="0.2">
      <c r="B761" s="21"/>
      <c r="C761" s="21"/>
      <c r="D761" s="21"/>
      <c r="E761" s="20"/>
      <c r="F761" s="20"/>
      <c r="G761" s="20"/>
      <c r="H761" s="20"/>
      <c r="I761" s="21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2:24" x14ac:dyDescent="0.2">
      <c r="B762" s="21"/>
      <c r="C762" s="21"/>
      <c r="D762" s="21"/>
      <c r="E762" s="20"/>
      <c r="F762" s="20"/>
      <c r="G762" s="20"/>
      <c r="H762" s="20"/>
      <c r="I762" s="21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2:24" x14ac:dyDescent="0.2">
      <c r="B763" s="21"/>
      <c r="C763" s="21"/>
      <c r="D763" s="21"/>
      <c r="E763" s="20"/>
      <c r="F763" s="20"/>
      <c r="G763" s="20"/>
      <c r="H763" s="20"/>
      <c r="I763" s="21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2:24" x14ac:dyDescent="0.2">
      <c r="B764" s="21"/>
      <c r="C764" s="21"/>
      <c r="D764" s="21"/>
      <c r="E764" s="20"/>
      <c r="F764" s="20"/>
      <c r="G764" s="20"/>
      <c r="H764" s="20"/>
      <c r="I764" s="21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2:24" x14ac:dyDescent="0.2">
      <c r="B765" s="21"/>
      <c r="C765" s="21"/>
      <c r="D765" s="21"/>
      <c r="E765" s="20"/>
      <c r="F765" s="20"/>
      <c r="G765" s="20"/>
      <c r="H765" s="20"/>
      <c r="I765" s="21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2:24" x14ac:dyDescent="0.2">
      <c r="B766" s="21"/>
      <c r="C766" s="21"/>
      <c r="D766" s="21"/>
      <c r="E766" s="20"/>
      <c r="F766" s="20"/>
      <c r="G766" s="20"/>
      <c r="H766" s="20"/>
      <c r="I766" s="21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2:24" x14ac:dyDescent="0.2">
      <c r="B767" s="21"/>
      <c r="C767" s="21"/>
      <c r="D767" s="21"/>
      <c r="E767" s="20"/>
      <c r="F767" s="20"/>
      <c r="G767" s="20"/>
      <c r="H767" s="20"/>
      <c r="I767" s="21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2:24" x14ac:dyDescent="0.2">
      <c r="B768" s="21"/>
      <c r="C768" s="21"/>
      <c r="D768" s="21"/>
      <c r="E768" s="20"/>
      <c r="F768" s="20"/>
      <c r="G768" s="20"/>
      <c r="H768" s="20"/>
      <c r="I768" s="21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2:24" x14ac:dyDescent="0.2">
      <c r="B769" s="21"/>
      <c r="C769" s="21"/>
      <c r="D769" s="21"/>
      <c r="E769" s="20"/>
      <c r="F769" s="20"/>
      <c r="G769" s="20"/>
      <c r="H769" s="20"/>
      <c r="I769" s="21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2:24" x14ac:dyDescent="0.2">
      <c r="B770" s="21"/>
      <c r="C770" s="21"/>
      <c r="D770" s="21"/>
      <c r="E770" s="20"/>
      <c r="F770" s="20"/>
      <c r="G770" s="20"/>
      <c r="H770" s="20"/>
      <c r="I770" s="21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2:24" x14ac:dyDescent="0.2">
      <c r="B771" s="21"/>
      <c r="C771" s="21"/>
      <c r="D771" s="21"/>
      <c r="E771" s="20"/>
      <c r="F771" s="20"/>
      <c r="G771" s="20"/>
      <c r="H771" s="20"/>
      <c r="I771" s="21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2:24" x14ac:dyDescent="0.2">
      <c r="B772" s="21"/>
      <c r="C772" s="21"/>
      <c r="D772" s="21"/>
      <c r="E772" s="20"/>
      <c r="F772" s="20"/>
      <c r="G772" s="20"/>
      <c r="H772" s="20"/>
      <c r="I772" s="21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2:24" x14ac:dyDescent="0.2">
      <c r="B773" s="21"/>
      <c r="C773" s="21"/>
      <c r="D773" s="21"/>
      <c r="E773" s="20"/>
      <c r="F773" s="20"/>
      <c r="G773" s="20"/>
      <c r="H773" s="20"/>
      <c r="I773" s="21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2:24" x14ac:dyDescent="0.2">
      <c r="B774" s="21"/>
      <c r="C774" s="21"/>
      <c r="D774" s="21"/>
      <c r="E774" s="20"/>
      <c r="F774" s="20"/>
      <c r="G774" s="20"/>
      <c r="H774" s="20"/>
      <c r="I774" s="21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2:24" x14ac:dyDescent="0.2">
      <c r="B775" s="21"/>
      <c r="C775" s="21"/>
      <c r="D775" s="21"/>
      <c r="E775" s="20"/>
      <c r="F775" s="20"/>
      <c r="G775" s="20"/>
      <c r="H775" s="20"/>
      <c r="I775" s="21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2:24" x14ac:dyDescent="0.2">
      <c r="B776" s="21"/>
      <c r="C776" s="21"/>
      <c r="D776" s="21"/>
      <c r="E776" s="20"/>
      <c r="F776" s="20"/>
      <c r="G776" s="20"/>
      <c r="H776" s="20"/>
      <c r="I776" s="21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2:24" x14ac:dyDescent="0.2">
      <c r="B777" s="21"/>
      <c r="C777" s="21"/>
      <c r="D777" s="21"/>
      <c r="E777" s="20"/>
      <c r="F777" s="20"/>
      <c r="G777" s="20"/>
      <c r="H777" s="20"/>
      <c r="I777" s="21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2:24" x14ac:dyDescent="0.2">
      <c r="B778" s="21"/>
      <c r="C778" s="21"/>
      <c r="D778" s="21"/>
      <c r="E778" s="20"/>
      <c r="F778" s="20"/>
      <c r="G778" s="20"/>
      <c r="H778" s="20"/>
      <c r="I778" s="21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2:24" x14ac:dyDescent="0.2">
      <c r="B779" s="21"/>
      <c r="C779" s="21"/>
      <c r="D779" s="21"/>
      <c r="E779" s="20"/>
      <c r="F779" s="20"/>
      <c r="G779" s="20"/>
      <c r="H779" s="20"/>
      <c r="I779" s="21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2:24" x14ac:dyDescent="0.2">
      <c r="B780" s="21"/>
      <c r="C780" s="21"/>
      <c r="D780" s="21"/>
      <c r="E780" s="20"/>
      <c r="F780" s="20"/>
      <c r="G780" s="20"/>
      <c r="H780" s="20"/>
      <c r="I780" s="21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2:24" x14ac:dyDescent="0.2">
      <c r="B781" s="21"/>
      <c r="C781" s="21"/>
      <c r="D781" s="21"/>
      <c r="E781" s="20"/>
      <c r="F781" s="20"/>
      <c r="G781" s="20"/>
      <c r="H781" s="20"/>
      <c r="I781" s="21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2:24" x14ac:dyDescent="0.2">
      <c r="B782" s="21"/>
      <c r="C782" s="21"/>
      <c r="D782" s="21"/>
      <c r="E782" s="20"/>
      <c r="F782" s="20"/>
      <c r="G782" s="20"/>
      <c r="H782" s="20"/>
      <c r="I782" s="21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2:24" x14ac:dyDescent="0.2">
      <c r="B783" s="21"/>
      <c r="C783" s="21"/>
      <c r="D783" s="21"/>
      <c r="E783" s="20"/>
      <c r="F783" s="20"/>
      <c r="G783" s="20"/>
      <c r="H783" s="20"/>
      <c r="I783" s="21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2:24" x14ac:dyDescent="0.2">
      <c r="B784" s="21"/>
      <c r="C784" s="21"/>
      <c r="D784" s="21"/>
      <c r="E784" s="20"/>
      <c r="F784" s="20"/>
      <c r="G784" s="20"/>
      <c r="H784" s="20"/>
      <c r="I784" s="21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2:24" x14ac:dyDescent="0.2">
      <c r="B785" s="21"/>
      <c r="C785" s="21"/>
      <c r="D785" s="21"/>
      <c r="E785" s="20"/>
      <c r="F785" s="20"/>
      <c r="G785" s="20"/>
      <c r="H785" s="20"/>
      <c r="I785" s="21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2:24" x14ac:dyDescent="0.2">
      <c r="B786" s="21"/>
      <c r="C786" s="21"/>
      <c r="D786" s="21"/>
      <c r="E786" s="20"/>
      <c r="F786" s="20"/>
      <c r="G786" s="20"/>
      <c r="H786" s="20"/>
      <c r="I786" s="21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2:24" x14ac:dyDescent="0.2">
      <c r="B787" s="21"/>
      <c r="C787" s="21"/>
      <c r="D787" s="21"/>
      <c r="E787" s="20"/>
      <c r="F787" s="20"/>
      <c r="G787" s="20"/>
      <c r="H787" s="20"/>
      <c r="I787" s="21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2:24" x14ac:dyDescent="0.2">
      <c r="B788" s="21"/>
      <c r="C788" s="21"/>
      <c r="D788" s="21"/>
      <c r="E788" s="20"/>
      <c r="F788" s="20"/>
      <c r="G788" s="20"/>
      <c r="H788" s="20"/>
      <c r="I788" s="21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2:24" x14ac:dyDescent="0.2">
      <c r="B789" s="21"/>
      <c r="C789" s="21"/>
      <c r="D789" s="21"/>
      <c r="E789" s="20"/>
      <c r="F789" s="20"/>
      <c r="G789" s="20"/>
      <c r="H789" s="20"/>
      <c r="I789" s="21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2:24" x14ac:dyDescent="0.2">
      <c r="B790" s="21"/>
      <c r="C790" s="21"/>
      <c r="D790" s="21"/>
      <c r="E790" s="20"/>
      <c r="F790" s="20"/>
      <c r="G790" s="20"/>
      <c r="H790" s="20"/>
      <c r="I790" s="21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2:24" x14ac:dyDescent="0.2">
      <c r="B791" s="21"/>
      <c r="C791" s="21"/>
      <c r="D791" s="21"/>
      <c r="E791" s="20"/>
      <c r="F791" s="20"/>
      <c r="G791" s="20"/>
      <c r="H791" s="20"/>
      <c r="I791" s="21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2:24" x14ac:dyDescent="0.2">
      <c r="B792" s="21"/>
      <c r="C792" s="21"/>
      <c r="D792" s="21"/>
      <c r="E792" s="20"/>
      <c r="F792" s="20"/>
      <c r="G792" s="20"/>
      <c r="H792" s="20"/>
      <c r="I792" s="21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2:24" x14ac:dyDescent="0.2">
      <c r="B793" s="21"/>
      <c r="C793" s="21"/>
      <c r="D793" s="21"/>
      <c r="E793" s="20"/>
      <c r="F793" s="20"/>
      <c r="G793" s="20"/>
      <c r="H793" s="20"/>
      <c r="I793" s="21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2:24" x14ac:dyDescent="0.2">
      <c r="B794" s="21"/>
      <c r="C794" s="21"/>
      <c r="D794" s="21"/>
      <c r="E794" s="20"/>
      <c r="F794" s="20"/>
      <c r="G794" s="20"/>
      <c r="H794" s="20"/>
      <c r="I794" s="21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2:24" x14ac:dyDescent="0.2">
      <c r="B795" s="21"/>
      <c r="C795" s="21"/>
      <c r="D795" s="21"/>
      <c r="E795" s="20"/>
      <c r="F795" s="20"/>
      <c r="G795" s="20"/>
      <c r="H795" s="20"/>
      <c r="I795" s="21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2:24" x14ac:dyDescent="0.2">
      <c r="B796" s="21"/>
      <c r="C796" s="21"/>
      <c r="D796" s="21"/>
      <c r="E796" s="20"/>
      <c r="F796" s="20"/>
      <c r="G796" s="20"/>
      <c r="H796" s="20"/>
      <c r="I796" s="21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2:24" x14ac:dyDescent="0.2">
      <c r="B797" s="21"/>
      <c r="C797" s="21"/>
      <c r="D797" s="21"/>
      <c r="E797" s="20"/>
      <c r="F797" s="20"/>
      <c r="G797" s="20"/>
      <c r="H797" s="20"/>
      <c r="I797" s="21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2:24" x14ac:dyDescent="0.2">
      <c r="B798" s="21"/>
      <c r="C798" s="21"/>
      <c r="D798" s="21"/>
      <c r="E798" s="20"/>
      <c r="F798" s="20"/>
      <c r="G798" s="20"/>
      <c r="H798" s="20"/>
      <c r="I798" s="21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2:24" x14ac:dyDescent="0.2">
      <c r="B799" s="21"/>
      <c r="C799" s="21"/>
      <c r="D799" s="21"/>
      <c r="E799" s="20"/>
      <c r="F799" s="20"/>
      <c r="G799" s="20"/>
      <c r="H799" s="20"/>
      <c r="I799" s="21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2:24" x14ac:dyDescent="0.2">
      <c r="B800" s="21"/>
      <c r="C800" s="21"/>
      <c r="D800" s="21"/>
      <c r="E800" s="20"/>
      <c r="F800" s="20"/>
      <c r="G800" s="20"/>
      <c r="H800" s="20"/>
      <c r="I800" s="21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2:24" x14ac:dyDescent="0.2">
      <c r="B801" s="21"/>
      <c r="C801" s="21"/>
      <c r="D801" s="21"/>
      <c r="E801" s="20"/>
      <c r="F801" s="20"/>
      <c r="G801" s="20"/>
      <c r="H801" s="20"/>
      <c r="I801" s="21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2:24" x14ac:dyDescent="0.2">
      <c r="B802" s="21"/>
      <c r="C802" s="21"/>
      <c r="D802" s="21"/>
      <c r="E802" s="20"/>
      <c r="F802" s="20"/>
      <c r="G802" s="20"/>
      <c r="H802" s="20"/>
      <c r="I802" s="21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2:24" x14ac:dyDescent="0.2">
      <c r="B803" s="21"/>
      <c r="C803" s="21"/>
      <c r="D803" s="21"/>
      <c r="E803" s="20"/>
      <c r="F803" s="20"/>
      <c r="G803" s="20"/>
      <c r="H803" s="20"/>
      <c r="I803" s="21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2:24" x14ac:dyDescent="0.2">
      <c r="B804" s="21"/>
      <c r="C804" s="21"/>
      <c r="D804" s="21"/>
      <c r="E804" s="20"/>
      <c r="F804" s="20"/>
      <c r="G804" s="20"/>
      <c r="H804" s="20"/>
      <c r="I804" s="21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2:24" x14ac:dyDescent="0.2">
      <c r="B805" s="21"/>
      <c r="C805" s="21"/>
      <c r="D805" s="21"/>
      <c r="E805" s="20"/>
      <c r="F805" s="20"/>
      <c r="G805" s="20"/>
      <c r="H805" s="20"/>
      <c r="I805" s="21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2:24" x14ac:dyDescent="0.2">
      <c r="B806" s="21"/>
      <c r="C806" s="21"/>
      <c r="D806" s="21"/>
      <c r="E806" s="20"/>
      <c r="F806" s="20"/>
      <c r="G806" s="20"/>
      <c r="H806" s="20"/>
      <c r="I806" s="21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2:24" x14ac:dyDescent="0.2">
      <c r="B807" s="21"/>
      <c r="C807" s="21"/>
      <c r="D807" s="21"/>
      <c r="E807" s="20"/>
      <c r="F807" s="20"/>
      <c r="G807" s="20"/>
      <c r="H807" s="20"/>
      <c r="I807" s="21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2:24" x14ac:dyDescent="0.2">
      <c r="B808" s="21"/>
      <c r="C808" s="21"/>
      <c r="D808" s="21"/>
      <c r="E808" s="20"/>
      <c r="F808" s="20"/>
      <c r="G808" s="20"/>
      <c r="H808" s="20"/>
      <c r="I808" s="21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2:24" x14ac:dyDescent="0.2">
      <c r="B809" s="21"/>
      <c r="C809" s="21"/>
      <c r="D809" s="21"/>
      <c r="E809" s="20"/>
      <c r="F809" s="20"/>
      <c r="G809" s="20"/>
      <c r="H809" s="20"/>
      <c r="I809" s="21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2:24" x14ac:dyDescent="0.2">
      <c r="B810" s="21"/>
      <c r="C810" s="21"/>
      <c r="D810" s="21"/>
      <c r="E810" s="20"/>
      <c r="F810" s="20"/>
      <c r="G810" s="20"/>
      <c r="H810" s="20"/>
      <c r="I810" s="21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2:24" x14ac:dyDescent="0.2">
      <c r="B811" s="21"/>
      <c r="C811" s="21"/>
      <c r="D811" s="21"/>
      <c r="E811" s="20"/>
      <c r="F811" s="20"/>
      <c r="G811" s="20"/>
      <c r="H811" s="20"/>
      <c r="I811" s="21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2:24" x14ac:dyDescent="0.2">
      <c r="B812" s="21"/>
      <c r="C812" s="21"/>
      <c r="D812" s="21"/>
      <c r="E812" s="20"/>
      <c r="F812" s="20"/>
      <c r="G812" s="20"/>
      <c r="H812" s="20"/>
      <c r="I812" s="21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2:24" x14ac:dyDescent="0.2">
      <c r="B813" s="21"/>
      <c r="C813" s="21"/>
      <c r="D813" s="21"/>
      <c r="E813" s="20"/>
      <c r="F813" s="20"/>
      <c r="G813" s="20"/>
      <c r="H813" s="20"/>
      <c r="I813" s="21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2:24" x14ac:dyDescent="0.2">
      <c r="B814" s="21"/>
      <c r="C814" s="21"/>
      <c r="D814" s="21"/>
      <c r="E814" s="20"/>
      <c r="F814" s="20"/>
      <c r="G814" s="20"/>
      <c r="H814" s="20"/>
      <c r="I814" s="21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2:24" x14ac:dyDescent="0.2">
      <c r="B815" s="21"/>
      <c r="C815" s="21"/>
      <c r="D815" s="21"/>
      <c r="E815" s="20"/>
      <c r="F815" s="20"/>
      <c r="G815" s="20"/>
      <c r="H815" s="20"/>
      <c r="I815" s="21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2:24" x14ac:dyDescent="0.2">
      <c r="B816" s="21"/>
      <c r="C816" s="21"/>
      <c r="D816" s="21"/>
      <c r="E816" s="20"/>
      <c r="F816" s="20"/>
      <c r="G816" s="20"/>
      <c r="H816" s="20"/>
      <c r="I816" s="21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2:24" x14ac:dyDescent="0.2">
      <c r="B817" s="21"/>
      <c r="C817" s="21"/>
      <c r="D817" s="21"/>
      <c r="E817" s="20"/>
      <c r="F817" s="20"/>
      <c r="G817" s="20"/>
      <c r="H817" s="20"/>
      <c r="I817" s="21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2:24" x14ac:dyDescent="0.2">
      <c r="B818" s="21"/>
      <c r="C818" s="21"/>
      <c r="D818" s="21"/>
      <c r="E818" s="20"/>
      <c r="F818" s="20"/>
      <c r="G818" s="20"/>
      <c r="H818" s="20"/>
      <c r="I818" s="21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2:24" x14ac:dyDescent="0.2">
      <c r="B819" s="21"/>
      <c r="C819" s="21"/>
      <c r="D819" s="21"/>
      <c r="E819" s="20"/>
      <c r="F819" s="20"/>
      <c r="G819" s="20"/>
      <c r="H819" s="20"/>
      <c r="I819" s="21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2:24" x14ac:dyDescent="0.2">
      <c r="B820" s="21"/>
      <c r="C820" s="21"/>
      <c r="D820" s="21"/>
      <c r="E820" s="20"/>
      <c r="F820" s="20"/>
      <c r="G820" s="20"/>
      <c r="H820" s="20"/>
      <c r="I820" s="21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2:24" x14ac:dyDescent="0.2">
      <c r="B821" s="21"/>
      <c r="C821" s="21"/>
      <c r="D821" s="21"/>
      <c r="E821" s="20"/>
      <c r="F821" s="20"/>
      <c r="G821" s="20"/>
      <c r="H821" s="20"/>
      <c r="I821" s="21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2:24" x14ac:dyDescent="0.2">
      <c r="B822" s="21"/>
      <c r="C822" s="21"/>
      <c r="D822" s="21"/>
      <c r="E822" s="20"/>
      <c r="F822" s="20"/>
      <c r="G822" s="20"/>
      <c r="H822" s="20"/>
      <c r="I822" s="21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2:24" x14ac:dyDescent="0.2">
      <c r="B823" s="21"/>
      <c r="C823" s="21"/>
      <c r="D823" s="21"/>
      <c r="E823" s="20"/>
      <c r="F823" s="20"/>
      <c r="G823" s="20"/>
      <c r="H823" s="20"/>
      <c r="I823" s="21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2:24" x14ac:dyDescent="0.2">
      <c r="B824" s="21"/>
      <c r="C824" s="21"/>
      <c r="D824" s="21"/>
      <c r="E824" s="20"/>
      <c r="F824" s="20"/>
      <c r="G824" s="20"/>
      <c r="H824" s="20"/>
      <c r="I824" s="21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2:24" x14ac:dyDescent="0.2">
      <c r="B825" s="21"/>
      <c r="C825" s="21"/>
      <c r="D825" s="21"/>
      <c r="E825" s="20"/>
      <c r="F825" s="20"/>
      <c r="G825" s="20"/>
      <c r="H825" s="20"/>
      <c r="I825" s="21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2:24" x14ac:dyDescent="0.2">
      <c r="B826" s="21"/>
      <c r="C826" s="21"/>
      <c r="D826" s="21"/>
      <c r="E826" s="20"/>
      <c r="F826" s="20"/>
      <c r="G826" s="20"/>
      <c r="H826" s="20"/>
      <c r="I826" s="21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2:24" x14ac:dyDescent="0.2">
      <c r="B827" s="21"/>
      <c r="C827" s="21"/>
      <c r="D827" s="21"/>
      <c r="E827" s="20"/>
      <c r="F827" s="20"/>
      <c r="G827" s="20"/>
      <c r="H827" s="20"/>
      <c r="I827" s="21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2:24" x14ac:dyDescent="0.2">
      <c r="B828" s="21"/>
      <c r="C828" s="21"/>
      <c r="D828" s="21"/>
      <c r="E828" s="20"/>
      <c r="F828" s="20"/>
      <c r="G828" s="20"/>
      <c r="H828" s="20"/>
      <c r="I828" s="21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2:24" x14ac:dyDescent="0.2">
      <c r="B829" s="21"/>
      <c r="C829" s="21"/>
      <c r="D829" s="21"/>
      <c r="E829" s="20"/>
      <c r="F829" s="20"/>
      <c r="G829" s="20"/>
      <c r="H829" s="20"/>
      <c r="I829" s="21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2:24" x14ac:dyDescent="0.2">
      <c r="B830" s="21"/>
      <c r="C830" s="21"/>
      <c r="D830" s="21"/>
      <c r="E830" s="20"/>
      <c r="F830" s="20"/>
      <c r="G830" s="20"/>
      <c r="H830" s="20"/>
      <c r="I830" s="21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2:24" x14ac:dyDescent="0.2">
      <c r="B831" s="21"/>
      <c r="C831" s="21"/>
      <c r="D831" s="21"/>
      <c r="E831" s="20"/>
      <c r="F831" s="20"/>
      <c r="G831" s="20"/>
      <c r="H831" s="20"/>
      <c r="I831" s="21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2:24" x14ac:dyDescent="0.2">
      <c r="B832" s="21"/>
      <c r="C832" s="21"/>
      <c r="D832" s="21"/>
      <c r="E832" s="20"/>
      <c r="F832" s="20"/>
      <c r="G832" s="20"/>
      <c r="H832" s="20"/>
      <c r="I832" s="21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2:24" x14ac:dyDescent="0.2">
      <c r="B833" s="21"/>
      <c r="C833" s="21"/>
      <c r="D833" s="21"/>
      <c r="E833" s="20"/>
      <c r="F833" s="20"/>
      <c r="G833" s="20"/>
      <c r="H833" s="20"/>
      <c r="I833" s="21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2:24" x14ac:dyDescent="0.2">
      <c r="B834" s="21"/>
      <c r="C834" s="21"/>
      <c r="D834" s="21"/>
      <c r="E834" s="20"/>
      <c r="F834" s="20"/>
      <c r="G834" s="20"/>
      <c r="H834" s="20"/>
      <c r="I834" s="21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2:24" x14ac:dyDescent="0.2">
      <c r="B835" s="21"/>
      <c r="C835" s="21"/>
      <c r="D835" s="21"/>
      <c r="E835" s="20"/>
      <c r="F835" s="20"/>
      <c r="G835" s="20"/>
      <c r="H835" s="20"/>
      <c r="I835" s="21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2:24" x14ac:dyDescent="0.2">
      <c r="B836" s="21"/>
      <c r="C836" s="21"/>
      <c r="D836" s="21"/>
      <c r="E836" s="20"/>
      <c r="F836" s="20"/>
      <c r="G836" s="20"/>
      <c r="H836" s="20"/>
      <c r="I836" s="21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2:24" x14ac:dyDescent="0.2">
      <c r="B837" s="21"/>
      <c r="C837" s="21"/>
      <c r="D837" s="21"/>
      <c r="E837" s="20"/>
      <c r="F837" s="20"/>
      <c r="G837" s="20"/>
      <c r="H837" s="20"/>
      <c r="I837" s="21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2:24" x14ac:dyDescent="0.2">
      <c r="B838" s="21"/>
      <c r="C838" s="21"/>
      <c r="D838" s="21"/>
      <c r="E838" s="20"/>
      <c r="F838" s="20"/>
      <c r="G838" s="20"/>
      <c r="H838" s="20"/>
      <c r="I838" s="21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2:24" x14ac:dyDescent="0.2">
      <c r="B839" s="21"/>
      <c r="C839" s="21"/>
      <c r="D839" s="21"/>
      <c r="E839" s="20"/>
      <c r="F839" s="20"/>
      <c r="G839" s="20"/>
      <c r="H839" s="20"/>
      <c r="I839" s="21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2:24" x14ac:dyDescent="0.2">
      <c r="B840" s="21"/>
      <c r="C840" s="21"/>
      <c r="D840" s="21"/>
      <c r="E840" s="20"/>
      <c r="F840" s="20"/>
      <c r="G840" s="20"/>
      <c r="H840" s="20"/>
      <c r="I840" s="21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2:24" x14ac:dyDescent="0.2">
      <c r="B841" s="21"/>
      <c r="C841" s="21"/>
      <c r="D841" s="21"/>
      <c r="E841" s="20"/>
      <c r="F841" s="20"/>
      <c r="G841" s="20"/>
      <c r="H841" s="20"/>
      <c r="I841" s="21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2:24" x14ac:dyDescent="0.2">
      <c r="B842" s="21"/>
      <c r="C842" s="21"/>
      <c r="D842" s="21"/>
      <c r="E842" s="20"/>
      <c r="F842" s="20"/>
      <c r="G842" s="20"/>
      <c r="H842" s="20"/>
      <c r="I842" s="21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2:24" x14ac:dyDescent="0.2">
      <c r="B843" s="21"/>
      <c r="C843" s="21"/>
      <c r="D843" s="21"/>
      <c r="E843" s="20"/>
      <c r="F843" s="20"/>
      <c r="G843" s="20"/>
      <c r="H843" s="20"/>
      <c r="I843" s="21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2:24" x14ac:dyDescent="0.2">
      <c r="B844" s="21"/>
      <c r="C844" s="21"/>
      <c r="D844" s="21"/>
      <c r="E844" s="20"/>
      <c r="F844" s="20"/>
      <c r="G844" s="20"/>
      <c r="H844" s="20"/>
      <c r="I844" s="21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2:24" x14ac:dyDescent="0.2">
      <c r="B845" s="21"/>
      <c r="C845" s="21"/>
      <c r="D845" s="21"/>
      <c r="E845" s="20"/>
      <c r="F845" s="20"/>
      <c r="G845" s="20"/>
      <c r="H845" s="20"/>
      <c r="I845" s="21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2:24" x14ac:dyDescent="0.2">
      <c r="B846" s="21"/>
      <c r="C846" s="21"/>
      <c r="D846" s="21"/>
      <c r="E846" s="20"/>
      <c r="F846" s="20"/>
      <c r="G846" s="20"/>
      <c r="H846" s="20"/>
      <c r="I846" s="21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2:24" x14ac:dyDescent="0.2">
      <c r="B847" s="21"/>
      <c r="C847" s="21"/>
      <c r="D847" s="21"/>
      <c r="E847" s="20"/>
      <c r="F847" s="20"/>
      <c r="G847" s="20"/>
      <c r="H847" s="20"/>
      <c r="I847" s="21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2:24" x14ac:dyDescent="0.2">
      <c r="B848" s="21"/>
      <c r="C848" s="21"/>
      <c r="D848" s="21"/>
      <c r="E848" s="20"/>
      <c r="F848" s="20"/>
      <c r="G848" s="20"/>
      <c r="H848" s="20"/>
      <c r="I848" s="21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2:24" x14ac:dyDescent="0.2">
      <c r="B849" s="21"/>
      <c r="C849" s="21"/>
      <c r="D849" s="21"/>
      <c r="E849" s="20"/>
      <c r="F849" s="20"/>
      <c r="G849" s="20"/>
      <c r="H849" s="20"/>
      <c r="I849" s="21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2:24" x14ac:dyDescent="0.2">
      <c r="B850" s="21"/>
      <c r="C850" s="21"/>
      <c r="D850" s="21"/>
      <c r="E850" s="20"/>
      <c r="F850" s="20"/>
      <c r="G850" s="20"/>
      <c r="H850" s="20"/>
      <c r="I850" s="21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2:24" x14ac:dyDescent="0.2">
      <c r="B851" s="21"/>
      <c r="C851" s="21"/>
      <c r="D851" s="21"/>
      <c r="E851" s="20"/>
      <c r="F851" s="20"/>
      <c r="G851" s="20"/>
      <c r="H851" s="20"/>
      <c r="I851" s="21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2:24" x14ac:dyDescent="0.2">
      <c r="B852" s="21"/>
      <c r="C852" s="21"/>
      <c r="D852" s="21"/>
      <c r="E852" s="20"/>
      <c r="F852" s="20"/>
      <c r="G852" s="20"/>
      <c r="H852" s="20"/>
      <c r="I852" s="21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2:24" x14ac:dyDescent="0.2">
      <c r="B853" s="21"/>
      <c r="C853" s="21"/>
      <c r="D853" s="21"/>
      <c r="E853" s="20"/>
      <c r="F853" s="20"/>
      <c r="G853" s="20"/>
      <c r="H853" s="20"/>
      <c r="I853" s="21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2:24" x14ac:dyDescent="0.2">
      <c r="B854" s="21"/>
      <c r="C854" s="21"/>
      <c r="D854" s="21"/>
      <c r="E854" s="20"/>
      <c r="F854" s="20"/>
      <c r="G854" s="20"/>
      <c r="H854" s="20"/>
      <c r="I854" s="21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2:24" x14ac:dyDescent="0.2">
      <c r="B855" s="21"/>
      <c r="C855" s="21"/>
      <c r="D855" s="21"/>
      <c r="E855" s="20"/>
      <c r="F855" s="20"/>
      <c r="G855" s="20"/>
      <c r="H855" s="20"/>
      <c r="I855" s="21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2:24" x14ac:dyDescent="0.2">
      <c r="B856" s="21"/>
      <c r="C856" s="21"/>
      <c r="D856" s="21"/>
      <c r="E856" s="20"/>
      <c r="F856" s="20"/>
      <c r="G856" s="20"/>
      <c r="H856" s="20"/>
      <c r="I856" s="21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2:24" x14ac:dyDescent="0.2">
      <c r="B857" s="21"/>
      <c r="C857" s="21"/>
      <c r="D857" s="21"/>
      <c r="E857" s="20"/>
      <c r="F857" s="20"/>
      <c r="G857" s="20"/>
      <c r="H857" s="20"/>
      <c r="I857" s="21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2:24" x14ac:dyDescent="0.2">
      <c r="B858" s="21"/>
      <c r="C858" s="21"/>
      <c r="D858" s="21"/>
      <c r="E858" s="20"/>
      <c r="F858" s="20"/>
      <c r="G858" s="20"/>
      <c r="H858" s="20"/>
      <c r="I858" s="21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2:24" x14ac:dyDescent="0.2">
      <c r="B859" s="21"/>
      <c r="C859" s="21"/>
      <c r="D859" s="21"/>
      <c r="E859" s="20"/>
      <c r="F859" s="20"/>
      <c r="G859" s="20"/>
      <c r="H859" s="20"/>
      <c r="I859" s="21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2:24" x14ac:dyDescent="0.2">
      <c r="B860" s="21"/>
      <c r="C860" s="21"/>
      <c r="D860" s="21"/>
      <c r="E860" s="20"/>
      <c r="F860" s="20"/>
      <c r="G860" s="20"/>
      <c r="H860" s="20"/>
      <c r="I860" s="21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2:24" x14ac:dyDescent="0.2">
      <c r="B861" s="21"/>
      <c r="C861" s="21"/>
      <c r="D861" s="21"/>
      <c r="E861" s="20"/>
      <c r="F861" s="20"/>
      <c r="G861" s="20"/>
      <c r="H861" s="20"/>
      <c r="I861" s="21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2:24" x14ac:dyDescent="0.2">
      <c r="B862" s="21"/>
      <c r="C862" s="21"/>
      <c r="D862" s="21"/>
      <c r="E862" s="20"/>
      <c r="F862" s="20"/>
      <c r="G862" s="20"/>
      <c r="H862" s="20"/>
      <c r="I862" s="21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2:24" x14ac:dyDescent="0.2">
      <c r="B863" s="21"/>
      <c r="C863" s="21"/>
      <c r="D863" s="21"/>
      <c r="E863" s="20"/>
      <c r="F863" s="20"/>
      <c r="G863" s="20"/>
      <c r="H863" s="20"/>
      <c r="I863" s="21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2:24" x14ac:dyDescent="0.2">
      <c r="B864" s="21"/>
      <c r="C864" s="21"/>
      <c r="D864" s="21"/>
      <c r="E864" s="20"/>
      <c r="F864" s="20"/>
      <c r="G864" s="20"/>
      <c r="H864" s="20"/>
      <c r="I864" s="21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2:24" x14ac:dyDescent="0.2">
      <c r="B865" s="21"/>
      <c r="C865" s="21"/>
      <c r="D865" s="21"/>
      <c r="E865" s="20"/>
      <c r="F865" s="20"/>
      <c r="G865" s="20"/>
      <c r="H865" s="20"/>
      <c r="I865" s="21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2:24" x14ac:dyDescent="0.2">
      <c r="B866" s="21"/>
      <c r="C866" s="21"/>
      <c r="D866" s="21"/>
      <c r="E866" s="20"/>
      <c r="F866" s="20"/>
      <c r="G866" s="20"/>
      <c r="H866" s="20"/>
      <c r="I866" s="21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2:24" x14ac:dyDescent="0.2">
      <c r="B867" s="21"/>
      <c r="C867" s="21"/>
      <c r="D867" s="21"/>
      <c r="E867" s="20"/>
      <c r="F867" s="20"/>
      <c r="G867" s="20"/>
      <c r="H867" s="20"/>
      <c r="I867" s="21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2:24" x14ac:dyDescent="0.2">
      <c r="B868" s="21"/>
      <c r="C868" s="21"/>
      <c r="D868" s="21"/>
      <c r="E868" s="20"/>
      <c r="F868" s="20"/>
      <c r="G868" s="20"/>
      <c r="H868" s="20"/>
      <c r="I868" s="21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2:24" x14ac:dyDescent="0.2">
      <c r="B869" s="21"/>
      <c r="C869" s="21"/>
      <c r="D869" s="21"/>
      <c r="E869" s="20"/>
      <c r="F869" s="20"/>
      <c r="G869" s="20"/>
      <c r="H869" s="20"/>
      <c r="I869" s="21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2:24" x14ac:dyDescent="0.2">
      <c r="B870" s="21"/>
      <c r="C870" s="21"/>
      <c r="D870" s="21"/>
      <c r="E870" s="20"/>
      <c r="F870" s="20"/>
      <c r="G870" s="20"/>
      <c r="H870" s="20"/>
      <c r="I870" s="21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2:24" x14ac:dyDescent="0.2">
      <c r="B871" s="21"/>
      <c r="C871" s="21"/>
      <c r="D871" s="21"/>
      <c r="E871" s="20"/>
      <c r="F871" s="20"/>
      <c r="G871" s="20"/>
      <c r="H871" s="20"/>
      <c r="I871" s="21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2:24" x14ac:dyDescent="0.2">
      <c r="B872" s="21"/>
      <c r="C872" s="21"/>
      <c r="D872" s="21"/>
      <c r="E872" s="20"/>
      <c r="F872" s="20"/>
      <c r="G872" s="20"/>
      <c r="H872" s="20"/>
      <c r="I872" s="21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2:24" x14ac:dyDescent="0.2">
      <c r="B873" s="21"/>
      <c r="C873" s="21"/>
      <c r="D873" s="21"/>
      <c r="E873" s="20"/>
      <c r="F873" s="20"/>
      <c r="G873" s="20"/>
      <c r="H873" s="20"/>
      <c r="I873" s="21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2:24" x14ac:dyDescent="0.2">
      <c r="B874" s="21"/>
      <c r="C874" s="21"/>
      <c r="D874" s="21"/>
      <c r="E874" s="20"/>
      <c r="F874" s="20"/>
      <c r="G874" s="20"/>
      <c r="H874" s="20"/>
      <c r="I874" s="21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2:24" x14ac:dyDescent="0.2">
      <c r="B875" s="21"/>
      <c r="C875" s="21"/>
      <c r="D875" s="21"/>
      <c r="E875" s="20"/>
      <c r="F875" s="20"/>
      <c r="G875" s="20"/>
      <c r="H875" s="20"/>
      <c r="I875" s="21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2:24" x14ac:dyDescent="0.2">
      <c r="B876" s="21"/>
      <c r="C876" s="21"/>
      <c r="D876" s="21"/>
      <c r="E876" s="20"/>
      <c r="F876" s="20"/>
      <c r="G876" s="20"/>
      <c r="H876" s="20"/>
      <c r="I876" s="21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2:24" x14ac:dyDescent="0.2">
      <c r="B877" s="21"/>
      <c r="C877" s="21"/>
      <c r="D877" s="21"/>
      <c r="E877" s="20"/>
      <c r="F877" s="20"/>
      <c r="G877" s="20"/>
      <c r="H877" s="20"/>
      <c r="I877" s="21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2:24" x14ac:dyDescent="0.2">
      <c r="B878" s="21"/>
      <c r="C878" s="21"/>
      <c r="D878" s="21"/>
      <c r="E878" s="20"/>
      <c r="F878" s="20"/>
      <c r="G878" s="20"/>
      <c r="H878" s="20"/>
      <c r="I878" s="21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2:24" x14ac:dyDescent="0.2">
      <c r="B879" s="21"/>
      <c r="C879" s="21"/>
      <c r="D879" s="21"/>
      <c r="E879" s="20"/>
      <c r="F879" s="20"/>
      <c r="G879" s="20"/>
      <c r="H879" s="20"/>
      <c r="I879" s="21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2:24" x14ac:dyDescent="0.2">
      <c r="B880" s="21"/>
      <c r="C880" s="21"/>
      <c r="D880" s="21"/>
      <c r="E880" s="20"/>
      <c r="F880" s="20"/>
      <c r="G880" s="20"/>
      <c r="H880" s="20"/>
      <c r="I880" s="21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2:24" x14ac:dyDescent="0.2">
      <c r="B881" s="21"/>
      <c r="C881" s="21"/>
      <c r="D881" s="21"/>
      <c r="E881" s="20"/>
      <c r="F881" s="20"/>
      <c r="G881" s="20"/>
      <c r="H881" s="20"/>
      <c r="I881" s="21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2:24" x14ac:dyDescent="0.2">
      <c r="B882" s="21"/>
      <c r="C882" s="21"/>
      <c r="D882" s="21"/>
      <c r="E882" s="20"/>
      <c r="F882" s="20"/>
      <c r="G882" s="20"/>
      <c r="H882" s="20"/>
      <c r="I882" s="21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2:24" x14ac:dyDescent="0.2">
      <c r="B883" s="21"/>
      <c r="C883" s="21"/>
      <c r="D883" s="21"/>
      <c r="E883" s="20"/>
      <c r="F883" s="20"/>
      <c r="G883" s="20"/>
      <c r="H883" s="20"/>
      <c r="I883" s="21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2:24" x14ac:dyDescent="0.2">
      <c r="B884" s="21"/>
      <c r="C884" s="21"/>
      <c r="D884" s="21"/>
      <c r="E884" s="20"/>
      <c r="F884" s="20"/>
      <c r="G884" s="20"/>
      <c r="H884" s="20"/>
      <c r="I884" s="21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2:24" x14ac:dyDescent="0.2">
      <c r="B885" s="21"/>
      <c r="C885" s="21"/>
      <c r="D885" s="21"/>
      <c r="E885" s="20"/>
      <c r="F885" s="20"/>
      <c r="G885" s="20"/>
      <c r="H885" s="20"/>
      <c r="I885" s="21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2:24" x14ac:dyDescent="0.2">
      <c r="B886" s="21"/>
      <c r="C886" s="21"/>
      <c r="D886" s="21"/>
      <c r="E886" s="20"/>
      <c r="F886" s="20"/>
      <c r="G886" s="20"/>
      <c r="H886" s="20"/>
      <c r="I886" s="21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2:24" x14ac:dyDescent="0.2">
      <c r="B887" s="21"/>
      <c r="C887" s="21"/>
      <c r="D887" s="21"/>
      <c r="E887" s="20"/>
      <c r="F887" s="20"/>
      <c r="G887" s="20"/>
      <c r="H887" s="20"/>
      <c r="I887" s="21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2:24" x14ac:dyDescent="0.2">
      <c r="B888" s="21"/>
      <c r="C888" s="21"/>
      <c r="D888" s="21"/>
      <c r="E888" s="20"/>
      <c r="F888" s="20"/>
      <c r="G888" s="20"/>
      <c r="H888" s="20"/>
      <c r="I888" s="21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2:24" x14ac:dyDescent="0.2">
      <c r="B889" s="21"/>
      <c r="C889" s="21"/>
      <c r="D889" s="21"/>
      <c r="E889" s="20"/>
      <c r="F889" s="20"/>
      <c r="G889" s="20"/>
      <c r="H889" s="20"/>
      <c r="I889" s="21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2:24" x14ac:dyDescent="0.2">
      <c r="B890" s="21"/>
      <c r="C890" s="21"/>
      <c r="D890" s="21"/>
      <c r="E890" s="20"/>
      <c r="F890" s="20"/>
      <c r="G890" s="20"/>
      <c r="H890" s="20"/>
      <c r="I890" s="21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2:24" x14ac:dyDescent="0.2">
      <c r="B891" s="21"/>
      <c r="C891" s="21"/>
      <c r="D891" s="21"/>
      <c r="E891" s="20"/>
      <c r="F891" s="20"/>
      <c r="G891" s="20"/>
      <c r="H891" s="20"/>
      <c r="I891" s="21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2:24" x14ac:dyDescent="0.2">
      <c r="B892" s="21"/>
      <c r="C892" s="21"/>
      <c r="D892" s="21"/>
      <c r="E892" s="20"/>
      <c r="F892" s="20"/>
      <c r="G892" s="20"/>
      <c r="H892" s="20"/>
      <c r="I892" s="21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2:24" x14ac:dyDescent="0.2">
      <c r="B893" s="21"/>
      <c r="C893" s="21"/>
      <c r="D893" s="21"/>
      <c r="E893" s="20"/>
      <c r="F893" s="20"/>
      <c r="G893" s="20"/>
      <c r="H893" s="20"/>
      <c r="I893" s="21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2:24" x14ac:dyDescent="0.2">
      <c r="B894" s="21"/>
      <c r="C894" s="21"/>
      <c r="D894" s="21"/>
      <c r="E894" s="20"/>
      <c r="F894" s="20"/>
      <c r="G894" s="20"/>
      <c r="H894" s="20"/>
      <c r="I894" s="21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2:24" x14ac:dyDescent="0.2">
      <c r="B895" s="21"/>
      <c r="C895" s="21"/>
      <c r="D895" s="21"/>
      <c r="E895" s="20"/>
      <c r="F895" s="20"/>
      <c r="G895" s="20"/>
      <c r="H895" s="20"/>
      <c r="I895" s="21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2:24" x14ac:dyDescent="0.2">
      <c r="B896" s="21"/>
      <c r="C896" s="21"/>
      <c r="D896" s="21"/>
      <c r="E896" s="20"/>
      <c r="F896" s="20"/>
      <c r="G896" s="20"/>
      <c r="H896" s="20"/>
      <c r="I896" s="21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2:24" x14ac:dyDescent="0.2">
      <c r="B897" s="21"/>
      <c r="C897" s="21"/>
      <c r="D897" s="21"/>
      <c r="E897" s="20"/>
      <c r="F897" s="20"/>
      <c r="G897" s="20"/>
      <c r="H897" s="20"/>
      <c r="I897" s="21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2:24" x14ac:dyDescent="0.2">
      <c r="B898" s="21"/>
      <c r="C898" s="21"/>
      <c r="D898" s="21"/>
      <c r="E898" s="20"/>
      <c r="F898" s="20"/>
      <c r="G898" s="20"/>
      <c r="H898" s="20"/>
      <c r="I898" s="21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2:24" x14ac:dyDescent="0.2">
      <c r="B899" s="21"/>
      <c r="C899" s="21"/>
      <c r="D899" s="21"/>
      <c r="E899" s="20"/>
      <c r="F899" s="20"/>
      <c r="G899" s="20"/>
      <c r="H899" s="20"/>
      <c r="I899" s="21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2:24" x14ac:dyDescent="0.2">
      <c r="B900" s="21"/>
      <c r="C900" s="21"/>
      <c r="D900" s="21"/>
      <c r="E900" s="20"/>
      <c r="F900" s="20"/>
      <c r="G900" s="20"/>
      <c r="H900" s="20"/>
      <c r="I900" s="21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2:24" x14ac:dyDescent="0.2">
      <c r="B901" s="21"/>
      <c r="C901" s="21"/>
      <c r="D901" s="21"/>
      <c r="E901" s="20"/>
      <c r="F901" s="20"/>
      <c r="G901" s="20"/>
      <c r="H901" s="20"/>
      <c r="I901" s="21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2:24" x14ac:dyDescent="0.2">
      <c r="B902" s="21"/>
      <c r="C902" s="21"/>
      <c r="D902" s="21"/>
      <c r="E902" s="20"/>
      <c r="F902" s="20"/>
      <c r="G902" s="20"/>
      <c r="H902" s="20"/>
      <c r="I902" s="21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2:24" x14ac:dyDescent="0.2">
      <c r="B903" s="21"/>
      <c r="C903" s="21"/>
      <c r="D903" s="21"/>
      <c r="E903" s="20"/>
      <c r="F903" s="20"/>
      <c r="G903" s="20"/>
      <c r="H903" s="20"/>
      <c r="I903" s="21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2:24" x14ac:dyDescent="0.2">
      <c r="B904" s="21"/>
      <c r="C904" s="21"/>
      <c r="D904" s="21"/>
      <c r="E904" s="20"/>
      <c r="F904" s="20"/>
      <c r="G904" s="20"/>
      <c r="H904" s="20"/>
      <c r="I904" s="21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2:24" x14ac:dyDescent="0.2">
      <c r="B905" s="21"/>
      <c r="C905" s="21"/>
      <c r="D905" s="21"/>
      <c r="E905" s="20"/>
      <c r="F905" s="20"/>
      <c r="G905" s="20"/>
      <c r="H905" s="20"/>
      <c r="I905" s="21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2:24" x14ac:dyDescent="0.2">
      <c r="B906" s="21"/>
      <c r="C906" s="21"/>
      <c r="D906" s="21"/>
      <c r="E906" s="20"/>
      <c r="F906" s="20"/>
      <c r="G906" s="20"/>
      <c r="H906" s="20"/>
      <c r="I906" s="21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2:24" x14ac:dyDescent="0.2">
      <c r="B907" s="21"/>
      <c r="C907" s="21"/>
      <c r="D907" s="21"/>
      <c r="E907" s="20"/>
      <c r="F907" s="20"/>
      <c r="G907" s="20"/>
      <c r="H907" s="20"/>
      <c r="I907" s="21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2:24" x14ac:dyDescent="0.2">
      <c r="B908" s="21"/>
      <c r="C908" s="21"/>
      <c r="D908" s="21"/>
      <c r="E908" s="20"/>
      <c r="F908" s="20"/>
      <c r="G908" s="20"/>
      <c r="H908" s="20"/>
      <c r="I908" s="21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2:24" x14ac:dyDescent="0.2">
      <c r="B909" s="21"/>
      <c r="C909" s="21"/>
      <c r="D909" s="21"/>
      <c r="E909" s="20"/>
      <c r="F909" s="20"/>
      <c r="G909" s="20"/>
      <c r="H909" s="20"/>
      <c r="I909" s="21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2:24" x14ac:dyDescent="0.2">
      <c r="B910" s="21"/>
      <c r="C910" s="21"/>
      <c r="D910" s="21"/>
      <c r="E910" s="20"/>
      <c r="F910" s="20"/>
      <c r="G910" s="20"/>
      <c r="H910" s="20"/>
      <c r="I910" s="21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2:24" x14ac:dyDescent="0.2">
      <c r="B911" s="21"/>
      <c r="C911" s="21"/>
      <c r="D911" s="21"/>
      <c r="E911" s="20"/>
      <c r="F911" s="20"/>
      <c r="G911" s="20"/>
      <c r="H911" s="20"/>
      <c r="I911" s="21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2:24" x14ac:dyDescent="0.2">
      <c r="B912" s="21"/>
      <c r="C912" s="21"/>
      <c r="D912" s="21"/>
      <c r="E912" s="20"/>
      <c r="F912" s="20"/>
      <c r="G912" s="20"/>
      <c r="H912" s="20"/>
      <c r="I912" s="21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2:24" x14ac:dyDescent="0.2">
      <c r="B913" s="21"/>
      <c r="C913" s="21"/>
      <c r="D913" s="21"/>
      <c r="E913" s="20"/>
      <c r="F913" s="20"/>
      <c r="G913" s="20"/>
      <c r="H913" s="20"/>
      <c r="I913" s="21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2:24" x14ac:dyDescent="0.2">
      <c r="B914" s="21"/>
      <c r="C914" s="21"/>
      <c r="D914" s="21"/>
      <c r="E914" s="20"/>
      <c r="F914" s="20"/>
      <c r="G914" s="20"/>
      <c r="H914" s="20"/>
      <c r="I914" s="21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2:24" x14ac:dyDescent="0.2">
      <c r="B915" s="21"/>
      <c r="C915" s="21"/>
      <c r="D915" s="21"/>
      <c r="E915" s="20"/>
      <c r="F915" s="20"/>
      <c r="G915" s="20"/>
      <c r="H915" s="20"/>
      <c r="I915" s="21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2:24" x14ac:dyDescent="0.2">
      <c r="B916" s="21"/>
      <c r="C916" s="21"/>
      <c r="D916" s="21"/>
      <c r="E916" s="20"/>
      <c r="F916" s="20"/>
      <c r="G916" s="20"/>
      <c r="H916" s="20"/>
      <c r="I916" s="21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2:24" x14ac:dyDescent="0.2">
      <c r="B917" s="21"/>
      <c r="C917" s="21"/>
      <c r="D917" s="21"/>
      <c r="E917" s="20"/>
      <c r="F917" s="20"/>
      <c r="G917" s="20"/>
      <c r="H917" s="20"/>
      <c r="I917" s="21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2:24" x14ac:dyDescent="0.2">
      <c r="B918" s="21"/>
      <c r="C918" s="21"/>
      <c r="D918" s="21"/>
      <c r="E918" s="20"/>
      <c r="F918" s="20"/>
      <c r="G918" s="20"/>
      <c r="H918" s="20"/>
      <c r="I918" s="21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2:24" x14ac:dyDescent="0.2">
      <c r="B919" s="21"/>
      <c r="C919" s="21"/>
      <c r="D919" s="21"/>
      <c r="E919" s="20"/>
      <c r="F919" s="20"/>
      <c r="G919" s="20"/>
      <c r="H919" s="20"/>
      <c r="I919" s="21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2:24" x14ac:dyDescent="0.2">
      <c r="B920" s="21"/>
      <c r="C920" s="21"/>
      <c r="D920" s="21"/>
      <c r="E920" s="20"/>
      <c r="F920" s="20"/>
      <c r="G920" s="20"/>
      <c r="H920" s="20"/>
      <c r="I920" s="21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2:24" x14ac:dyDescent="0.2">
      <c r="B921" s="21"/>
      <c r="C921" s="21"/>
      <c r="D921" s="21"/>
      <c r="E921" s="20"/>
      <c r="F921" s="20"/>
      <c r="G921" s="20"/>
      <c r="H921" s="20"/>
      <c r="I921" s="21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2:24" x14ac:dyDescent="0.2">
      <c r="B922" s="21"/>
      <c r="C922" s="21"/>
      <c r="D922" s="21"/>
      <c r="E922" s="20"/>
      <c r="F922" s="20"/>
      <c r="G922" s="20"/>
      <c r="H922" s="20"/>
      <c r="I922" s="21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2:24" x14ac:dyDescent="0.2">
      <c r="B923" s="21"/>
      <c r="C923" s="21"/>
      <c r="D923" s="21"/>
      <c r="E923" s="20"/>
      <c r="F923" s="20"/>
      <c r="G923" s="20"/>
      <c r="H923" s="20"/>
      <c r="I923" s="21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2:24" x14ac:dyDescent="0.2">
      <c r="B924" s="21"/>
      <c r="C924" s="21"/>
      <c r="D924" s="21"/>
      <c r="E924" s="20"/>
      <c r="F924" s="20"/>
      <c r="G924" s="20"/>
      <c r="H924" s="20"/>
      <c r="I924" s="21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2:24" x14ac:dyDescent="0.2">
      <c r="B925" s="21"/>
      <c r="C925" s="21"/>
      <c r="D925" s="21"/>
      <c r="E925" s="20"/>
      <c r="F925" s="20"/>
      <c r="G925" s="20"/>
      <c r="H925" s="20"/>
      <c r="I925" s="21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2:24" x14ac:dyDescent="0.2">
      <c r="B926" s="21"/>
      <c r="C926" s="21"/>
      <c r="D926" s="21"/>
      <c r="E926" s="20"/>
      <c r="F926" s="20"/>
      <c r="G926" s="20"/>
      <c r="H926" s="20"/>
      <c r="I926" s="21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2:24" x14ac:dyDescent="0.2">
      <c r="B927" s="21"/>
      <c r="C927" s="21"/>
      <c r="D927" s="21"/>
      <c r="E927" s="20"/>
      <c r="F927" s="20"/>
      <c r="G927" s="20"/>
      <c r="H927" s="20"/>
      <c r="I927" s="21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2:24" x14ac:dyDescent="0.2">
      <c r="B928" s="21"/>
      <c r="C928" s="21"/>
      <c r="D928" s="21"/>
      <c r="E928" s="20"/>
      <c r="F928" s="20"/>
      <c r="G928" s="20"/>
      <c r="H928" s="20"/>
      <c r="I928" s="21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2:24" x14ac:dyDescent="0.2">
      <c r="B929" s="21"/>
      <c r="C929" s="21"/>
      <c r="D929" s="21"/>
      <c r="E929" s="20"/>
      <c r="F929" s="20"/>
      <c r="G929" s="20"/>
      <c r="H929" s="20"/>
      <c r="I929" s="21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2:24" x14ac:dyDescent="0.2">
      <c r="B930" s="21"/>
      <c r="C930" s="21"/>
      <c r="D930" s="21"/>
      <c r="E930" s="20"/>
      <c r="F930" s="20"/>
      <c r="G930" s="20"/>
      <c r="H930" s="20"/>
      <c r="I930" s="21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2:24" x14ac:dyDescent="0.2">
      <c r="B931" s="21"/>
      <c r="C931" s="21"/>
      <c r="D931" s="21"/>
      <c r="E931" s="20"/>
      <c r="F931" s="20"/>
      <c r="G931" s="20"/>
      <c r="H931" s="20"/>
      <c r="I931" s="21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2:24" x14ac:dyDescent="0.2">
      <c r="B932" s="21"/>
      <c r="C932" s="21"/>
      <c r="D932" s="21"/>
      <c r="E932" s="20"/>
      <c r="F932" s="20"/>
      <c r="G932" s="20"/>
      <c r="H932" s="20"/>
      <c r="I932" s="21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2:24" x14ac:dyDescent="0.2">
      <c r="B933" s="21"/>
      <c r="C933" s="21"/>
      <c r="D933" s="21"/>
      <c r="E933" s="20"/>
      <c r="F933" s="20"/>
      <c r="G933" s="20"/>
      <c r="H933" s="20"/>
      <c r="I933" s="21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2:24" x14ac:dyDescent="0.2">
      <c r="B934" s="21"/>
      <c r="C934" s="21"/>
      <c r="D934" s="21"/>
      <c r="E934" s="20"/>
      <c r="F934" s="20"/>
      <c r="G934" s="20"/>
      <c r="H934" s="20"/>
      <c r="I934" s="21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2:24" x14ac:dyDescent="0.2">
      <c r="B935" s="21"/>
      <c r="C935" s="21"/>
      <c r="D935" s="21"/>
      <c r="E935" s="20"/>
      <c r="F935" s="20"/>
      <c r="G935" s="20"/>
      <c r="H935" s="20"/>
      <c r="I935" s="21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2:24" x14ac:dyDescent="0.2">
      <c r="B936" s="21"/>
      <c r="C936" s="21"/>
      <c r="D936" s="21"/>
      <c r="E936" s="20"/>
      <c r="F936" s="20"/>
      <c r="G936" s="20"/>
      <c r="H936" s="20"/>
      <c r="I936" s="21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2:24" x14ac:dyDescent="0.2">
      <c r="B937" s="21"/>
      <c r="C937" s="21"/>
      <c r="D937" s="21"/>
      <c r="E937" s="20"/>
      <c r="F937" s="20"/>
      <c r="G937" s="20"/>
      <c r="H937" s="20"/>
      <c r="I937" s="21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2:24" x14ac:dyDescent="0.2">
      <c r="B938" s="21"/>
      <c r="C938" s="21"/>
      <c r="D938" s="21"/>
      <c r="E938" s="20"/>
      <c r="F938" s="20"/>
      <c r="G938" s="20"/>
      <c r="H938" s="20"/>
      <c r="I938" s="21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2:24" x14ac:dyDescent="0.2">
      <c r="B939" s="21"/>
      <c r="C939" s="21"/>
      <c r="D939" s="21"/>
      <c r="E939" s="20"/>
      <c r="F939" s="20"/>
      <c r="G939" s="20"/>
      <c r="H939" s="20"/>
      <c r="I939" s="21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2:24" x14ac:dyDescent="0.2">
      <c r="B940" s="21"/>
      <c r="C940" s="21"/>
      <c r="D940" s="21"/>
      <c r="E940" s="20"/>
      <c r="F940" s="20"/>
      <c r="G940" s="20"/>
      <c r="H940" s="20"/>
      <c r="I940" s="21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2:24" x14ac:dyDescent="0.2">
      <c r="B941" s="21"/>
      <c r="C941" s="21"/>
      <c r="D941" s="21"/>
      <c r="E941" s="20"/>
      <c r="F941" s="20"/>
      <c r="G941" s="20"/>
      <c r="H941" s="20"/>
      <c r="I941" s="21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2:24" x14ac:dyDescent="0.2">
      <c r="B942" s="21"/>
      <c r="C942" s="21"/>
      <c r="D942" s="21"/>
      <c r="E942" s="20"/>
      <c r="F942" s="20"/>
      <c r="G942" s="20"/>
      <c r="H942" s="20"/>
      <c r="I942" s="21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2:24" x14ac:dyDescent="0.2">
      <c r="B943" s="21"/>
      <c r="C943" s="21"/>
      <c r="D943" s="21"/>
      <c r="E943" s="20"/>
      <c r="F943" s="20"/>
      <c r="G943" s="20"/>
      <c r="H943" s="20"/>
      <c r="I943" s="21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2:24" x14ac:dyDescent="0.2">
      <c r="B944" s="21"/>
      <c r="C944" s="21"/>
      <c r="D944" s="21"/>
      <c r="E944" s="20"/>
      <c r="F944" s="20"/>
      <c r="G944" s="20"/>
      <c r="H944" s="20"/>
      <c r="I944" s="21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2:24" x14ac:dyDescent="0.2">
      <c r="B945" s="21"/>
      <c r="C945" s="21"/>
      <c r="D945" s="21"/>
      <c r="E945" s="20"/>
      <c r="F945" s="20"/>
      <c r="G945" s="20"/>
      <c r="H945" s="20"/>
      <c r="I945" s="21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2:24" x14ac:dyDescent="0.2">
      <c r="B946" s="21"/>
      <c r="C946" s="21"/>
      <c r="D946" s="21"/>
      <c r="E946" s="20"/>
      <c r="F946" s="20"/>
      <c r="G946" s="20"/>
      <c r="H946" s="20"/>
      <c r="I946" s="21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2:24" x14ac:dyDescent="0.2">
      <c r="B947" s="21"/>
      <c r="C947" s="21"/>
      <c r="D947" s="21"/>
      <c r="E947" s="20"/>
      <c r="F947" s="20"/>
      <c r="G947" s="20"/>
      <c r="H947" s="20"/>
      <c r="I947" s="21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2:24" x14ac:dyDescent="0.2">
      <c r="B948" s="21"/>
      <c r="C948" s="21"/>
      <c r="D948" s="21"/>
      <c r="E948" s="20"/>
      <c r="F948" s="20"/>
      <c r="G948" s="20"/>
      <c r="H948" s="20"/>
      <c r="I948" s="21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2:24" x14ac:dyDescent="0.2">
      <c r="B949" s="21"/>
      <c r="C949" s="21"/>
      <c r="D949" s="21"/>
      <c r="E949" s="20"/>
      <c r="F949" s="20"/>
      <c r="G949" s="20"/>
      <c r="H949" s="20"/>
      <c r="I949" s="21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2:24" x14ac:dyDescent="0.2">
      <c r="B950" s="21"/>
      <c r="C950" s="21"/>
      <c r="D950" s="21"/>
      <c r="E950" s="20"/>
      <c r="F950" s="20"/>
      <c r="G950" s="20"/>
      <c r="H950" s="20"/>
      <c r="I950" s="21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2:24" x14ac:dyDescent="0.2">
      <c r="B951" s="21"/>
      <c r="C951" s="21"/>
      <c r="D951" s="21"/>
      <c r="E951" s="20"/>
      <c r="F951" s="20"/>
      <c r="G951" s="20"/>
      <c r="H951" s="20"/>
      <c r="I951" s="21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2:24" x14ac:dyDescent="0.2">
      <c r="B952" s="21"/>
      <c r="C952" s="21"/>
      <c r="D952" s="21"/>
      <c r="E952" s="20"/>
      <c r="F952" s="20"/>
      <c r="G952" s="20"/>
      <c r="H952" s="20"/>
      <c r="I952" s="21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2:24" x14ac:dyDescent="0.2">
      <c r="B953" s="21"/>
      <c r="C953" s="21"/>
      <c r="D953" s="21"/>
      <c r="E953" s="20"/>
      <c r="F953" s="20"/>
      <c r="G953" s="20"/>
      <c r="H953" s="20"/>
      <c r="I953" s="21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2:24" x14ac:dyDescent="0.2">
      <c r="B954" s="21"/>
      <c r="C954" s="21"/>
      <c r="D954" s="21"/>
      <c r="E954" s="20"/>
      <c r="F954" s="20"/>
      <c r="G954" s="20"/>
      <c r="H954" s="20"/>
      <c r="I954" s="21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2:24" x14ac:dyDescent="0.2">
      <c r="B955" s="21"/>
      <c r="C955" s="21"/>
      <c r="D955" s="21"/>
      <c r="E955" s="20"/>
      <c r="F955" s="20"/>
      <c r="G955" s="20"/>
      <c r="H955" s="20"/>
      <c r="I955" s="21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2:24" x14ac:dyDescent="0.2">
      <c r="B956" s="21"/>
      <c r="C956" s="21"/>
      <c r="D956" s="21"/>
      <c r="E956" s="20"/>
      <c r="F956" s="20"/>
      <c r="G956" s="20"/>
      <c r="H956" s="20"/>
      <c r="I956" s="21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2:24" x14ac:dyDescent="0.2">
      <c r="B957" s="21"/>
      <c r="C957" s="21"/>
      <c r="D957" s="21"/>
      <c r="E957" s="20"/>
      <c r="F957" s="20"/>
      <c r="G957" s="20"/>
      <c r="H957" s="20"/>
      <c r="I957" s="21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2:24" x14ac:dyDescent="0.2">
      <c r="B958" s="21"/>
      <c r="C958" s="21"/>
      <c r="D958" s="21"/>
      <c r="E958" s="20"/>
      <c r="F958" s="20"/>
      <c r="G958" s="20"/>
      <c r="H958" s="20"/>
      <c r="I958" s="21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2:24" x14ac:dyDescent="0.2">
      <c r="B959" s="21"/>
      <c r="C959" s="21"/>
      <c r="D959" s="21"/>
      <c r="E959" s="20"/>
      <c r="F959" s="20"/>
      <c r="G959" s="20"/>
      <c r="H959" s="20"/>
      <c r="I959" s="21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2:24" x14ac:dyDescent="0.2">
      <c r="B960" s="21"/>
      <c r="C960" s="21"/>
      <c r="D960" s="21"/>
      <c r="E960" s="20"/>
      <c r="F960" s="20"/>
      <c r="G960" s="20"/>
      <c r="H960" s="20"/>
      <c r="I960" s="21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2:24" x14ac:dyDescent="0.2">
      <c r="B961" s="21"/>
      <c r="C961" s="21"/>
      <c r="D961" s="21"/>
      <c r="E961" s="20"/>
      <c r="F961" s="20"/>
      <c r="G961" s="20"/>
      <c r="H961" s="20"/>
      <c r="I961" s="21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2:24" x14ac:dyDescent="0.2">
      <c r="B962" s="21"/>
      <c r="C962" s="21"/>
      <c r="D962" s="21"/>
      <c r="E962" s="20"/>
      <c r="F962" s="20"/>
      <c r="G962" s="20"/>
      <c r="H962" s="20"/>
      <c r="I962" s="21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2:24" x14ac:dyDescent="0.2">
      <c r="B963" s="21"/>
      <c r="C963" s="21"/>
      <c r="D963" s="21"/>
      <c r="E963" s="20"/>
      <c r="F963" s="20"/>
      <c r="G963" s="20"/>
      <c r="H963" s="20"/>
      <c r="I963" s="21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2:24" x14ac:dyDescent="0.2">
      <c r="B964" s="21"/>
      <c r="C964" s="21"/>
      <c r="D964" s="21"/>
      <c r="E964" s="20"/>
      <c r="F964" s="20"/>
      <c r="G964" s="20"/>
      <c r="H964" s="20"/>
      <c r="I964" s="21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2:24" x14ac:dyDescent="0.2">
      <c r="B965" s="21"/>
      <c r="C965" s="21"/>
      <c r="D965" s="21"/>
      <c r="E965" s="20"/>
      <c r="F965" s="20"/>
      <c r="G965" s="20"/>
      <c r="H965" s="20"/>
      <c r="I965" s="21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2:24" x14ac:dyDescent="0.2">
      <c r="B966" s="21"/>
      <c r="C966" s="21"/>
      <c r="D966" s="21"/>
      <c r="E966" s="20"/>
      <c r="F966" s="20"/>
      <c r="G966" s="20"/>
      <c r="H966" s="20"/>
      <c r="I966" s="21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2:24" x14ac:dyDescent="0.2">
      <c r="B967" s="21"/>
      <c r="C967" s="21"/>
      <c r="D967" s="21"/>
      <c r="E967" s="20"/>
      <c r="F967" s="20"/>
      <c r="G967" s="20"/>
      <c r="H967" s="20"/>
      <c r="I967" s="21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2:24" x14ac:dyDescent="0.2">
      <c r="B968" s="21"/>
      <c r="C968" s="21"/>
      <c r="D968" s="21"/>
      <c r="E968" s="20"/>
      <c r="F968" s="20"/>
      <c r="G968" s="20"/>
      <c r="H968" s="20"/>
      <c r="I968" s="21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2:24" x14ac:dyDescent="0.2">
      <c r="B969" s="21"/>
      <c r="C969" s="21"/>
      <c r="D969" s="21"/>
      <c r="E969" s="20"/>
      <c r="F969" s="20"/>
      <c r="G969" s="20"/>
      <c r="H969" s="20"/>
      <c r="I969" s="21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2:24" x14ac:dyDescent="0.2">
      <c r="B970" s="21"/>
      <c r="C970" s="21"/>
      <c r="D970" s="21"/>
      <c r="E970" s="20"/>
      <c r="F970" s="20"/>
      <c r="G970" s="20"/>
      <c r="H970" s="20"/>
      <c r="I970" s="21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2:24" x14ac:dyDescent="0.2">
      <c r="B971" s="21"/>
      <c r="C971" s="21"/>
      <c r="D971" s="21"/>
      <c r="E971" s="20"/>
      <c r="F971" s="20"/>
      <c r="G971" s="20"/>
      <c r="H971" s="20"/>
      <c r="I971" s="21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2:24" x14ac:dyDescent="0.2">
      <c r="B972" s="21"/>
      <c r="C972" s="21"/>
      <c r="D972" s="21"/>
      <c r="E972" s="20"/>
      <c r="F972" s="20"/>
      <c r="G972" s="20"/>
      <c r="H972" s="20"/>
      <c r="I972" s="21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2:24" x14ac:dyDescent="0.2">
      <c r="B973" s="21"/>
      <c r="C973" s="21"/>
      <c r="D973" s="21"/>
      <c r="E973" s="20"/>
      <c r="F973" s="20"/>
      <c r="G973" s="20"/>
      <c r="H973" s="20"/>
      <c r="I973" s="21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2:24" x14ac:dyDescent="0.2">
      <c r="B974" s="21"/>
      <c r="C974" s="21"/>
      <c r="D974" s="21"/>
      <c r="E974" s="20"/>
      <c r="F974" s="20"/>
      <c r="G974" s="20"/>
      <c r="H974" s="20"/>
      <c r="I974" s="21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2:24" x14ac:dyDescent="0.2">
      <c r="B975" s="21"/>
      <c r="C975" s="21"/>
      <c r="D975" s="21"/>
      <c r="E975" s="20"/>
      <c r="F975" s="20"/>
      <c r="G975" s="20"/>
      <c r="H975" s="20"/>
      <c r="I975" s="21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2:24" x14ac:dyDescent="0.2">
      <c r="B976" s="21"/>
      <c r="C976" s="21"/>
      <c r="D976" s="21"/>
      <c r="E976" s="20"/>
      <c r="F976" s="20"/>
      <c r="G976" s="20"/>
      <c r="H976" s="20"/>
      <c r="I976" s="21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2:24" x14ac:dyDescent="0.2">
      <c r="B977" s="21"/>
      <c r="C977" s="21"/>
      <c r="D977" s="21"/>
      <c r="E977" s="20"/>
      <c r="F977" s="20"/>
      <c r="G977" s="20"/>
      <c r="H977" s="20"/>
      <c r="I977" s="21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2:24" x14ac:dyDescent="0.2">
      <c r="B978" s="21"/>
      <c r="C978" s="21"/>
      <c r="D978" s="21"/>
      <c r="E978" s="20"/>
      <c r="F978" s="20"/>
      <c r="G978" s="20"/>
      <c r="H978" s="20"/>
      <c r="I978" s="21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2:24" x14ac:dyDescent="0.2">
      <c r="B979" s="21"/>
      <c r="C979" s="21"/>
      <c r="D979" s="21"/>
      <c r="E979" s="20"/>
      <c r="F979" s="20"/>
      <c r="G979" s="20"/>
      <c r="H979" s="20"/>
      <c r="I979" s="21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2:24" x14ac:dyDescent="0.2">
      <c r="B980" s="21"/>
      <c r="C980" s="21"/>
      <c r="D980" s="21"/>
      <c r="E980" s="20"/>
      <c r="F980" s="20"/>
      <c r="G980" s="20"/>
      <c r="H980" s="20"/>
      <c r="I980" s="21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  <row r="981" spans="2:24" x14ac:dyDescent="0.2">
      <c r="B981" s="21"/>
      <c r="C981" s="21"/>
      <c r="D981" s="21"/>
      <c r="E981" s="20"/>
      <c r="F981" s="20"/>
      <c r="G981" s="20"/>
      <c r="H981" s="20"/>
      <c r="I981" s="21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</row>
    <row r="982" spans="2:24" x14ac:dyDescent="0.2">
      <c r="B982" s="21"/>
      <c r="C982" s="21"/>
      <c r="D982" s="21"/>
      <c r="E982" s="20"/>
      <c r="F982" s="20"/>
      <c r="G982" s="20"/>
      <c r="H982" s="20"/>
      <c r="I982" s="21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</row>
    <row r="983" spans="2:24" x14ac:dyDescent="0.2">
      <c r="B983" s="21"/>
      <c r="C983" s="21"/>
      <c r="D983" s="21"/>
      <c r="E983" s="20"/>
      <c r="F983" s="20"/>
      <c r="G983" s="20"/>
      <c r="H983" s="20"/>
      <c r="I983" s="21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</row>
    <row r="984" spans="2:24" x14ac:dyDescent="0.2">
      <c r="B984" s="21"/>
      <c r="C984" s="21"/>
      <c r="D984" s="21"/>
      <c r="E984" s="20"/>
      <c r="F984" s="20"/>
      <c r="G984" s="20"/>
      <c r="H984" s="20"/>
      <c r="I984" s="21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</row>
    <row r="985" spans="2:24" x14ac:dyDescent="0.2">
      <c r="B985" s="21"/>
      <c r="C985" s="21"/>
      <c r="D985" s="21"/>
      <c r="E985" s="20"/>
      <c r="F985" s="20"/>
      <c r="G985" s="20"/>
      <c r="H985" s="20"/>
      <c r="I985" s="21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</row>
    <row r="986" spans="2:24" x14ac:dyDescent="0.2">
      <c r="B986" s="21"/>
      <c r="C986" s="21"/>
      <c r="D986" s="21"/>
      <c r="E986" s="20"/>
      <c r="F986" s="20"/>
      <c r="G986" s="20"/>
      <c r="H986" s="20"/>
      <c r="I986" s="21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</row>
    <row r="987" spans="2:24" x14ac:dyDescent="0.2">
      <c r="B987" s="21"/>
      <c r="C987" s="21"/>
      <c r="D987" s="21"/>
      <c r="E987" s="20"/>
      <c r="F987" s="20"/>
      <c r="G987" s="20"/>
      <c r="H987" s="20"/>
      <c r="I987" s="21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</row>
    <row r="988" spans="2:24" x14ac:dyDescent="0.2">
      <c r="B988" s="21"/>
      <c r="C988" s="21"/>
      <c r="D988" s="21"/>
      <c r="E988" s="20"/>
      <c r="F988" s="20"/>
      <c r="G988" s="20"/>
      <c r="H988" s="20"/>
      <c r="I988" s="21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</row>
    <row r="989" spans="2:24" x14ac:dyDescent="0.2">
      <c r="B989" s="21"/>
      <c r="C989" s="21"/>
      <c r="D989" s="21"/>
      <c r="E989" s="20"/>
      <c r="F989" s="20"/>
      <c r="G989" s="20"/>
      <c r="H989" s="20"/>
      <c r="I989" s="21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</row>
    <row r="990" spans="2:24" x14ac:dyDescent="0.2">
      <c r="B990" s="21"/>
      <c r="C990" s="21"/>
      <c r="D990" s="21"/>
      <c r="E990" s="20"/>
      <c r="F990" s="20"/>
      <c r="G990" s="20"/>
      <c r="H990" s="20"/>
      <c r="I990" s="21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</row>
  </sheetData>
  <autoFilter ref="B3:AG89"/>
  <sortState ref="A4:AG89">
    <sortCondition ref="E4"/>
  </sortState>
  <conditionalFormatting sqref="E4:E88">
    <cfRule type="containsText" dxfId="21" priority="8" operator="containsText" text="E">
      <formula>NOT(ISERROR(SEARCH("E",E4)))</formula>
    </cfRule>
    <cfRule type="containsText" dxfId="20" priority="9" operator="containsText" text="D">
      <formula>NOT(ISERROR(SEARCH("D",E4)))</formula>
    </cfRule>
    <cfRule type="containsText" dxfId="19" priority="10" operator="containsText" text="C">
      <formula>NOT(ISERROR(SEARCH("C",E4)))</formula>
    </cfRule>
    <cfRule type="containsText" dxfId="18" priority="11" operator="containsText" text="B">
      <formula>NOT(ISERROR(SEARCH("B",E4)))</formula>
    </cfRule>
    <cfRule type="containsText" dxfId="17" priority="12" operator="containsText" text="A">
      <formula>NOT(ISERROR(SEARCH("A",E4)))</formula>
    </cfRule>
  </conditionalFormatting>
  <conditionalFormatting sqref="J4:J88">
    <cfRule type="cellIs" dxfId="16" priority="2" operator="lessThan">
      <formula>30</formula>
    </cfRule>
  </conditionalFormatting>
  <conditionalFormatting sqref="O4:O88">
    <cfRule type="cellIs" dxfId="15" priority="1" operator="less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0"/>
  <sheetViews>
    <sheetView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P3" sqref="P3:V3"/>
    </sheetView>
  </sheetViews>
  <sheetFormatPr defaultColWidth="14.42578125" defaultRowHeight="12.75" x14ac:dyDescent="0.2"/>
  <cols>
    <col min="1" max="1" width="4.5703125" style="14" customWidth="1"/>
    <col min="2" max="2" width="33.140625" style="14" customWidth="1"/>
    <col min="3" max="4" width="8.85546875" style="14" customWidth="1"/>
    <col min="5" max="5" width="11" style="14" customWidth="1"/>
    <col min="6" max="8" width="13.5703125" style="14" customWidth="1"/>
    <col min="9" max="19" width="13.7109375" style="14" customWidth="1"/>
    <col min="20" max="20" width="17.28515625" style="14" customWidth="1"/>
    <col min="21" max="22" width="13.7109375" style="14" customWidth="1"/>
    <col min="23" max="26" width="16.5703125" style="14" customWidth="1"/>
    <col min="27" max="27" width="16" style="14" customWidth="1"/>
    <col min="28" max="16384" width="14.42578125" style="14"/>
  </cols>
  <sheetData>
    <row r="1" spans="1:33" x14ac:dyDescent="0.2">
      <c r="B1" s="1"/>
      <c r="C1" s="1"/>
      <c r="D1" s="1"/>
      <c r="E1" s="2"/>
      <c r="F1" s="3" t="s">
        <v>105</v>
      </c>
      <c r="G1" s="3"/>
      <c r="H1" s="4" t="s">
        <v>111</v>
      </c>
      <c r="I1" s="4"/>
      <c r="J1" s="4"/>
      <c r="K1" s="5"/>
      <c r="L1" s="5"/>
      <c r="M1" s="5"/>
      <c r="N1" s="4"/>
      <c r="O1" s="4"/>
      <c r="P1" s="6" t="s">
        <v>94</v>
      </c>
      <c r="Q1" s="6"/>
      <c r="R1" s="7" t="s">
        <v>118</v>
      </c>
      <c r="S1" s="7" t="s">
        <v>119</v>
      </c>
      <c r="T1" s="7" t="s">
        <v>119</v>
      </c>
      <c r="U1" s="7" t="s">
        <v>118</v>
      </c>
      <c r="V1" s="7" t="s">
        <v>119</v>
      </c>
      <c r="W1" s="8" t="s">
        <v>120</v>
      </c>
      <c r="X1" s="8"/>
      <c r="Y1" s="8"/>
      <c r="Z1" s="74"/>
      <c r="AA1" s="9" t="s">
        <v>114</v>
      </c>
      <c r="AB1" s="9"/>
      <c r="AC1" s="9"/>
      <c r="AD1" s="75" t="s">
        <v>121</v>
      </c>
      <c r="AE1" s="76"/>
      <c r="AF1" s="76"/>
      <c r="AG1" s="76"/>
    </row>
    <row r="2" spans="1:33" ht="14.25" customHeight="1" x14ac:dyDescent="0.2">
      <c r="B2" s="1"/>
      <c r="C2" s="1"/>
      <c r="D2" s="1"/>
      <c r="E2" s="2"/>
      <c r="F2" s="10"/>
      <c r="G2" s="10"/>
      <c r="H2" s="4"/>
      <c r="I2" s="4"/>
      <c r="J2" s="11"/>
      <c r="K2" s="12"/>
      <c r="L2" s="12"/>
      <c r="M2" s="12"/>
      <c r="N2" s="12"/>
      <c r="O2" s="4"/>
      <c r="P2" s="6"/>
      <c r="Q2" s="6"/>
      <c r="R2" s="13">
        <v>0.41653806957969758</v>
      </c>
      <c r="S2" s="13">
        <v>0.23328395173495159</v>
      </c>
      <c r="T2" s="13">
        <v>0.30908238333151616</v>
      </c>
      <c r="U2" s="13">
        <v>2.5732889280915515E-2</v>
      </c>
      <c r="V2" s="13">
        <v>1.5362706072919076E-2</v>
      </c>
      <c r="W2" s="8"/>
      <c r="X2" s="8"/>
      <c r="Y2" s="8"/>
      <c r="Z2" s="74"/>
      <c r="AA2" s="9"/>
      <c r="AB2" s="9"/>
      <c r="AC2" s="9"/>
      <c r="AD2" s="76"/>
      <c r="AE2" s="76"/>
      <c r="AF2" s="76"/>
      <c r="AG2" s="76"/>
    </row>
    <row r="3" spans="1:33" ht="76.5" x14ac:dyDescent="0.2">
      <c r="A3" s="78" t="s">
        <v>168</v>
      </c>
      <c r="B3" s="77" t="s">
        <v>86</v>
      </c>
      <c r="C3" s="72" t="s">
        <v>135</v>
      </c>
      <c r="D3" s="72" t="s">
        <v>172</v>
      </c>
      <c r="E3" s="78" t="s">
        <v>103</v>
      </c>
      <c r="F3" s="79" t="s">
        <v>93</v>
      </c>
      <c r="G3" s="79" t="s">
        <v>104</v>
      </c>
      <c r="H3" s="80" t="s">
        <v>112</v>
      </c>
      <c r="I3" s="81" t="s">
        <v>92</v>
      </c>
      <c r="J3" s="80" t="s">
        <v>196</v>
      </c>
      <c r="K3" s="80" t="s">
        <v>91</v>
      </c>
      <c r="L3" s="80" t="s">
        <v>197</v>
      </c>
      <c r="M3" s="80" t="s">
        <v>198</v>
      </c>
      <c r="N3" s="80" t="s">
        <v>89</v>
      </c>
      <c r="O3" s="80" t="s">
        <v>88</v>
      </c>
      <c r="P3" s="9" t="s">
        <v>126</v>
      </c>
      <c r="Q3" s="9" t="s">
        <v>87</v>
      </c>
      <c r="R3" s="9" t="s">
        <v>200</v>
      </c>
      <c r="S3" s="9" t="s">
        <v>199</v>
      </c>
      <c r="T3" s="9" t="s">
        <v>201</v>
      </c>
      <c r="U3" s="9" t="s">
        <v>202</v>
      </c>
      <c r="V3" s="9" t="s">
        <v>203</v>
      </c>
      <c r="W3" s="82" t="s">
        <v>106</v>
      </c>
      <c r="X3" s="82" t="s">
        <v>113</v>
      </c>
      <c r="Y3" s="82" t="s">
        <v>107</v>
      </c>
      <c r="Z3" s="82" t="s">
        <v>108</v>
      </c>
      <c r="AA3" s="9" t="s">
        <v>115</v>
      </c>
      <c r="AB3" s="9" t="s">
        <v>123</v>
      </c>
      <c r="AC3" s="9" t="s">
        <v>124</v>
      </c>
      <c r="AD3" s="83" t="s">
        <v>122</v>
      </c>
      <c r="AE3" s="83" t="s">
        <v>125</v>
      </c>
      <c r="AF3" s="83" t="s">
        <v>109</v>
      </c>
      <c r="AG3" s="83" t="s">
        <v>110</v>
      </c>
    </row>
    <row r="4" spans="1:33" x14ac:dyDescent="0.2">
      <c r="A4" s="14">
        <v>6</v>
      </c>
      <c r="B4" s="14" t="s">
        <v>59</v>
      </c>
      <c r="C4" s="73" t="s">
        <v>163</v>
      </c>
      <c r="D4" s="86">
        <v>0.87434339472231382</v>
      </c>
      <c r="E4" s="15" t="s">
        <v>95</v>
      </c>
      <c r="F4" s="18">
        <v>154073</v>
      </c>
      <c r="G4" s="18">
        <v>7254</v>
      </c>
      <c r="H4" s="18">
        <v>1199</v>
      </c>
      <c r="I4" s="19">
        <v>157</v>
      </c>
      <c r="J4" s="19">
        <v>0</v>
      </c>
      <c r="K4" s="19">
        <v>157</v>
      </c>
      <c r="L4" s="18">
        <v>9</v>
      </c>
      <c r="M4" s="19">
        <v>0</v>
      </c>
      <c r="N4" s="18">
        <v>0</v>
      </c>
      <c r="O4" s="19">
        <v>7</v>
      </c>
      <c r="P4" s="23">
        <f t="shared" ref="P4:P35" si="0">H4/F4*100000</f>
        <v>778.20254035424773</v>
      </c>
      <c r="Q4" s="23">
        <f t="shared" ref="Q4:Q35" si="1">(I4/F4)*100000</f>
        <v>101.89974882036438</v>
      </c>
      <c r="R4" s="23">
        <f t="shared" ref="R4:R35" si="2">(J4/$F4)*100000</f>
        <v>0</v>
      </c>
      <c r="S4" s="22">
        <f t="shared" ref="S4:S35" si="3">K4/I4*100</f>
        <v>100</v>
      </c>
      <c r="T4" s="25">
        <f t="shared" ref="T4:T35" si="4">L4/(J4+K4)*100</f>
        <v>5.7324840764331215</v>
      </c>
      <c r="U4" s="23">
        <f t="shared" ref="U4:U35" si="5">(M4/$F4)*100000</f>
        <v>0</v>
      </c>
      <c r="V4" s="24">
        <f t="shared" ref="V4:V35" si="6">(N4/O4)*100</f>
        <v>0</v>
      </c>
      <c r="W4" s="15">
        <v>202078716.19</v>
      </c>
      <c r="X4" s="15"/>
      <c r="Y4" s="15">
        <v>4610</v>
      </c>
      <c r="Z4" s="14">
        <v>12814</v>
      </c>
      <c r="AA4" s="84">
        <f t="shared" ref="AA4:AA35" si="7">W4/F4*1000</f>
        <v>1311577.7338664141</v>
      </c>
      <c r="AB4" s="84">
        <f>Y4/$G4</f>
        <v>0.63551144196305487</v>
      </c>
      <c r="AC4" s="84">
        <f>Z4/$G4</f>
        <v>1.7664736696994761</v>
      </c>
      <c r="AD4" s="85">
        <v>0</v>
      </c>
      <c r="AE4" s="14">
        <v>15</v>
      </c>
      <c r="AF4" s="14">
        <v>0</v>
      </c>
      <c r="AG4" s="14">
        <v>0</v>
      </c>
    </row>
    <row r="5" spans="1:33" x14ac:dyDescent="0.2">
      <c r="A5" s="14">
        <v>20</v>
      </c>
      <c r="B5" s="17" t="s">
        <v>61</v>
      </c>
      <c r="C5" s="73" t="s">
        <v>163</v>
      </c>
      <c r="D5" s="86">
        <v>0.87434339472231382</v>
      </c>
      <c r="E5" s="15" t="s">
        <v>95</v>
      </c>
      <c r="F5" s="18">
        <v>512751</v>
      </c>
      <c r="G5" s="18">
        <v>6622.25</v>
      </c>
      <c r="H5" s="18">
        <v>2958</v>
      </c>
      <c r="I5" s="19">
        <v>270</v>
      </c>
      <c r="J5" s="19">
        <v>0</v>
      </c>
      <c r="K5" s="19">
        <v>270</v>
      </c>
      <c r="L5" s="18">
        <v>3</v>
      </c>
      <c r="M5" s="19">
        <v>0</v>
      </c>
      <c r="N5" s="18">
        <v>0</v>
      </c>
      <c r="O5" s="19">
        <v>24</v>
      </c>
      <c r="P5" s="23">
        <f t="shared" si="0"/>
        <v>576.88819719512981</v>
      </c>
      <c r="Q5" s="23">
        <f t="shared" si="1"/>
        <v>52.657137675011853</v>
      </c>
      <c r="R5" s="23">
        <f t="shared" si="2"/>
        <v>0</v>
      </c>
      <c r="S5" s="22">
        <f t="shared" si="3"/>
        <v>100</v>
      </c>
      <c r="T5" s="25">
        <f t="shared" si="4"/>
        <v>1.1111111111111112</v>
      </c>
      <c r="U5" s="23">
        <f t="shared" si="5"/>
        <v>0</v>
      </c>
      <c r="V5" s="24">
        <f t="shared" si="6"/>
        <v>0</v>
      </c>
      <c r="W5" s="15">
        <v>663427210.57000005</v>
      </c>
      <c r="X5" s="15"/>
      <c r="Y5" s="15"/>
      <c r="Z5" s="14" t="s">
        <v>14</v>
      </c>
      <c r="AA5" s="84">
        <f t="shared" si="7"/>
        <v>1293858.4431234656</v>
      </c>
      <c r="AB5" s="84">
        <f t="shared" ref="AB5:AB36" si="8">Y5/$G5</f>
        <v>0</v>
      </c>
      <c r="AC5" s="14" t="s">
        <v>14</v>
      </c>
      <c r="AD5" s="85">
        <v>12.02435312024353</v>
      </c>
      <c r="AE5" s="14">
        <v>30</v>
      </c>
      <c r="AF5" s="14">
        <v>0</v>
      </c>
      <c r="AG5" s="14">
        <v>0</v>
      </c>
    </row>
    <row r="6" spans="1:33" x14ac:dyDescent="0.2">
      <c r="A6" s="14">
        <v>86</v>
      </c>
      <c r="B6" s="14" t="s">
        <v>73</v>
      </c>
      <c r="C6" s="73" t="s">
        <v>165</v>
      </c>
      <c r="D6" s="86">
        <v>0.85891126599948586</v>
      </c>
      <c r="E6" s="15" t="s">
        <v>95</v>
      </c>
      <c r="F6" s="18">
        <v>385122</v>
      </c>
      <c r="G6" s="18">
        <v>11552.5</v>
      </c>
      <c r="H6" s="18">
        <v>5231</v>
      </c>
      <c r="I6" s="19">
        <v>500</v>
      </c>
      <c r="J6" s="19">
        <v>179</v>
      </c>
      <c r="K6" s="19">
        <v>453.00000000000006</v>
      </c>
      <c r="L6" s="18">
        <v>1026</v>
      </c>
      <c r="M6" s="19">
        <v>63</v>
      </c>
      <c r="N6" s="18">
        <v>47</v>
      </c>
      <c r="O6" s="19">
        <v>546</v>
      </c>
      <c r="P6" s="23">
        <f t="shared" si="0"/>
        <v>1358.2708855895016</v>
      </c>
      <c r="Q6" s="23">
        <f t="shared" si="1"/>
        <v>129.82898925535284</v>
      </c>
      <c r="R6" s="23">
        <f t="shared" si="2"/>
        <v>46.478778153416322</v>
      </c>
      <c r="S6" s="22">
        <f t="shared" si="3"/>
        <v>90.600000000000009</v>
      </c>
      <c r="T6" s="23">
        <f t="shared" si="4"/>
        <v>162.34177215189874</v>
      </c>
      <c r="U6" s="23">
        <f t="shared" si="5"/>
        <v>16.358452646174459</v>
      </c>
      <c r="V6" s="22">
        <f t="shared" si="6"/>
        <v>8.6080586080586077</v>
      </c>
      <c r="W6" s="15">
        <v>4376686986.6400003</v>
      </c>
      <c r="X6" s="15"/>
      <c r="Y6" s="15"/>
      <c r="Z6" s="14" t="s">
        <v>14</v>
      </c>
      <c r="AA6" s="84">
        <f t="shared" si="7"/>
        <v>11364416.955250544</v>
      </c>
      <c r="AB6" s="84">
        <f t="shared" si="8"/>
        <v>0</v>
      </c>
      <c r="AC6" s="14" t="s">
        <v>14</v>
      </c>
      <c r="AD6" s="85">
        <v>28.776435045317221</v>
      </c>
      <c r="AE6" s="14">
        <v>273</v>
      </c>
      <c r="AF6" s="14">
        <v>23</v>
      </c>
      <c r="AG6" s="14">
        <v>23</v>
      </c>
    </row>
    <row r="7" spans="1:33" x14ac:dyDescent="0.2">
      <c r="A7" s="14">
        <v>23</v>
      </c>
      <c r="B7" s="14" t="s">
        <v>26</v>
      </c>
      <c r="C7" s="73" t="s">
        <v>162</v>
      </c>
      <c r="D7" s="86">
        <v>0.75436907334328096</v>
      </c>
      <c r="E7" s="15" t="s">
        <v>95</v>
      </c>
      <c r="F7" s="18">
        <v>1032469</v>
      </c>
      <c r="G7" s="18">
        <v>7700.5</v>
      </c>
      <c r="H7" s="18">
        <v>14431</v>
      </c>
      <c r="I7" s="19">
        <v>1479</v>
      </c>
      <c r="J7" s="19">
        <v>851</v>
      </c>
      <c r="K7" s="19">
        <v>1414</v>
      </c>
      <c r="L7" s="18">
        <v>2053</v>
      </c>
      <c r="M7" s="19">
        <v>8</v>
      </c>
      <c r="N7" s="18">
        <v>66</v>
      </c>
      <c r="O7" s="19">
        <v>1180</v>
      </c>
      <c r="P7" s="23">
        <f t="shared" si="0"/>
        <v>1397.7175101625328</v>
      </c>
      <c r="Q7" s="23">
        <f t="shared" si="1"/>
        <v>143.24885299219636</v>
      </c>
      <c r="R7" s="23">
        <f t="shared" si="2"/>
        <v>82.423782215252956</v>
      </c>
      <c r="S7" s="22">
        <f t="shared" si="3"/>
        <v>95.605138607167007</v>
      </c>
      <c r="T7" s="23">
        <f t="shared" si="4"/>
        <v>90.640176600441507</v>
      </c>
      <c r="U7" s="23">
        <f t="shared" si="5"/>
        <v>0.77484166594832382</v>
      </c>
      <c r="V7" s="22">
        <f t="shared" si="6"/>
        <v>5.593220338983051</v>
      </c>
      <c r="W7" s="15">
        <v>2796315807.3200002</v>
      </c>
      <c r="X7" s="15"/>
      <c r="Y7" s="15">
        <v>8891</v>
      </c>
      <c r="Z7" s="14">
        <v>303400</v>
      </c>
      <c r="AA7" s="84">
        <f t="shared" si="7"/>
        <v>2708377.4983268264</v>
      </c>
      <c r="AB7" s="84">
        <f t="shared" si="8"/>
        <v>1.1546003506265827</v>
      </c>
      <c r="AC7" s="84">
        <f>Z7/$G7</f>
        <v>39.400038958509185</v>
      </c>
      <c r="AD7" s="85">
        <v>38.086410951090834</v>
      </c>
      <c r="AE7" s="14">
        <v>427</v>
      </c>
      <c r="AF7" s="14">
        <v>1</v>
      </c>
      <c r="AG7" s="14">
        <v>1</v>
      </c>
    </row>
    <row r="8" spans="1:33" x14ac:dyDescent="0.2">
      <c r="A8" s="14">
        <v>5</v>
      </c>
      <c r="B8" s="14" t="s">
        <v>58</v>
      </c>
      <c r="C8" s="73" t="s">
        <v>163</v>
      </c>
      <c r="D8" s="86">
        <v>0.74198843389519142</v>
      </c>
      <c r="E8" s="15" t="s">
        <v>96</v>
      </c>
      <c r="F8" s="18">
        <v>881460</v>
      </c>
      <c r="G8" s="18">
        <v>7221.75</v>
      </c>
      <c r="H8" s="18">
        <v>6284</v>
      </c>
      <c r="I8" s="19">
        <v>739</v>
      </c>
      <c r="J8" s="19">
        <v>67</v>
      </c>
      <c r="K8" s="19">
        <v>707</v>
      </c>
      <c r="L8" s="18">
        <v>391</v>
      </c>
      <c r="M8" s="19">
        <v>5</v>
      </c>
      <c r="N8" s="18">
        <v>7</v>
      </c>
      <c r="O8" s="19">
        <v>196</v>
      </c>
      <c r="P8" s="23">
        <f t="shared" si="0"/>
        <v>712.90812969391698</v>
      </c>
      <c r="Q8" s="23">
        <f t="shared" si="1"/>
        <v>83.838177569033192</v>
      </c>
      <c r="R8" s="23">
        <f t="shared" si="2"/>
        <v>7.6010255712113999</v>
      </c>
      <c r="S8" s="22">
        <f t="shared" si="3"/>
        <v>95.669824086603512</v>
      </c>
      <c r="T8" s="23">
        <f t="shared" si="4"/>
        <v>50.516795865633078</v>
      </c>
      <c r="U8" s="23">
        <f t="shared" si="5"/>
        <v>0.5672407142695074</v>
      </c>
      <c r="V8" s="22">
        <f t="shared" si="6"/>
        <v>3.5714285714285712</v>
      </c>
      <c r="W8" s="15">
        <v>732505352.94000006</v>
      </c>
      <c r="X8" s="15"/>
      <c r="Y8" s="15">
        <v>4697</v>
      </c>
      <c r="Z8" s="14">
        <v>13742</v>
      </c>
      <c r="AA8" s="84">
        <f t="shared" si="7"/>
        <v>831013.7192158465</v>
      </c>
      <c r="AB8" s="84">
        <f t="shared" si="8"/>
        <v>0.65039637207048151</v>
      </c>
      <c r="AC8" s="84">
        <f>Z8/$G8</f>
        <v>1.902862879495967</v>
      </c>
      <c r="AD8" s="85">
        <v>8.55944055944056</v>
      </c>
      <c r="AE8" s="14">
        <v>103</v>
      </c>
      <c r="AF8" s="14">
        <v>8</v>
      </c>
      <c r="AG8" s="14">
        <v>5</v>
      </c>
    </row>
    <row r="9" spans="1:33" x14ac:dyDescent="0.2">
      <c r="A9" s="14">
        <v>21</v>
      </c>
      <c r="B9" s="14" t="s">
        <v>68</v>
      </c>
      <c r="C9" s="73" t="s">
        <v>164</v>
      </c>
      <c r="D9" s="86">
        <v>0.72086537011913909</v>
      </c>
      <c r="E9" s="15" t="s">
        <v>96</v>
      </c>
      <c r="F9" s="18">
        <v>246123</v>
      </c>
      <c r="G9" s="18">
        <v>6805.25</v>
      </c>
      <c r="H9" s="18">
        <v>3355</v>
      </c>
      <c r="I9" s="19">
        <v>379</v>
      </c>
      <c r="J9" s="19">
        <v>265</v>
      </c>
      <c r="K9" s="19">
        <v>361</v>
      </c>
      <c r="L9" s="18">
        <v>514</v>
      </c>
      <c r="M9" s="19">
        <v>13</v>
      </c>
      <c r="N9" s="18">
        <v>17</v>
      </c>
      <c r="O9" s="19">
        <v>191</v>
      </c>
      <c r="P9" s="23">
        <f t="shared" si="0"/>
        <v>1363.1395684271686</v>
      </c>
      <c r="Q9" s="23">
        <f t="shared" si="1"/>
        <v>153.98804662709296</v>
      </c>
      <c r="R9" s="23">
        <f t="shared" si="2"/>
        <v>107.66974236459006</v>
      </c>
      <c r="S9" s="22">
        <f t="shared" si="3"/>
        <v>95.250659630606862</v>
      </c>
      <c r="T9" s="23">
        <f t="shared" si="4"/>
        <v>82.108626198083073</v>
      </c>
      <c r="U9" s="23">
        <f t="shared" si="5"/>
        <v>5.2819118895836636</v>
      </c>
      <c r="V9" s="22">
        <f t="shared" si="6"/>
        <v>8.9005235602094235</v>
      </c>
      <c r="W9" s="15">
        <v>1025581392.17</v>
      </c>
      <c r="X9" s="15"/>
      <c r="Y9" s="15">
        <v>6618</v>
      </c>
      <c r="Z9" s="14" t="s">
        <v>14</v>
      </c>
      <c r="AA9" s="84">
        <f t="shared" si="7"/>
        <v>4166946.5761834527</v>
      </c>
      <c r="AB9" s="84">
        <f t="shared" si="8"/>
        <v>0.97248447889497081</v>
      </c>
      <c r="AC9" s="14" t="s">
        <v>14</v>
      </c>
      <c r="AD9" s="85">
        <v>22.753209700427959</v>
      </c>
      <c r="AE9" s="14">
        <v>93</v>
      </c>
      <c r="AF9" s="14">
        <v>2</v>
      </c>
      <c r="AG9" s="14">
        <v>1</v>
      </c>
    </row>
    <row r="10" spans="1:33" x14ac:dyDescent="0.2">
      <c r="A10" s="14">
        <v>16</v>
      </c>
      <c r="B10" s="14" t="s">
        <v>66</v>
      </c>
      <c r="C10" s="73" t="s">
        <v>164</v>
      </c>
      <c r="D10" s="86">
        <v>0.65569117385348419</v>
      </c>
      <c r="E10" s="15" t="s">
        <v>96</v>
      </c>
      <c r="F10" s="18">
        <v>759037</v>
      </c>
      <c r="G10" s="18">
        <v>6880.25</v>
      </c>
      <c r="H10" s="18">
        <v>9149</v>
      </c>
      <c r="I10" s="19">
        <v>1059</v>
      </c>
      <c r="J10" s="19">
        <v>785</v>
      </c>
      <c r="K10" s="19">
        <v>892</v>
      </c>
      <c r="L10" s="18">
        <v>1297</v>
      </c>
      <c r="M10" s="19">
        <v>67</v>
      </c>
      <c r="N10" s="18">
        <v>94</v>
      </c>
      <c r="O10" s="19">
        <v>990</v>
      </c>
      <c r="P10" s="23">
        <f t="shared" si="0"/>
        <v>1205.3430860419189</v>
      </c>
      <c r="Q10" s="23">
        <f t="shared" si="1"/>
        <v>139.51889038347275</v>
      </c>
      <c r="R10" s="23">
        <f t="shared" si="2"/>
        <v>103.4205183673523</v>
      </c>
      <c r="S10" s="22">
        <f t="shared" si="3"/>
        <v>84.230406043437199</v>
      </c>
      <c r="T10" s="23">
        <f t="shared" si="4"/>
        <v>77.340488968395945</v>
      </c>
      <c r="U10" s="23">
        <f t="shared" si="5"/>
        <v>8.8269741791243383</v>
      </c>
      <c r="V10" s="22">
        <f t="shared" si="6"/>
        <v>9.4949494949494948</v>
      </c>
      <c r="W10" s="15">
        <v>2609378764.9000001</v>
      </c>
      <c r="X10" s="15"/>
      <c r="Y10" s="15">
        <v>1631</v>
      </c>
      <c r="Z10" s="14">
        <v>57921</v>
      </c>
      <c r="AA10" s="84">
        <f t="shared" si="7"/>
        <v>3437749.1016906952</v>
      </c>
      <c r="AB10" s="84">
        <f t="shared" si="8"/>
        <v>0.23705533955888231</v>
      </c>
      <c r="AC10" s="84">
        <f>Z10/$G10</f>
        <v>8.418444097234838</v>
      </c>
      <c r="AD10" s="85">
        <v>13.464052287581699</v>
      </c>
      <c r="AE10" s="14">
        <v>112</v>
      </c>
      <c r="AF10" s="14">
        <v>11</v>
      </c>
      <c r="AG10" s="14">
        <v>10</v>
      </c>
    </row>
    <row r="11" spans="1:33" x14ac:dyDescent="0.2">
      <c r="A11" s="14">
        <v>8</v>
      </c>
      <c r="B11" s="14" t="s">
        <v>55</v>
      </c>
      <c r="C11" s="73" t="s">
        <v>162</v>
      </c>
      <c r="D11" s="86">
        <v>0.65520349426797209</v>
      </c>
      <c r="E11" s="15" t="s">
        <v>96</v>
      </c>
      <c r="F11" s="18">
        <v>66574</v>
      </c>
      <c r="G11" s="18">
        <v>7435.25</v>
      </c>
      <c r="H11" s="18">
        <v>546</v>
      </c>
      <c r="I11" s="19">
        <v>54</v>
      </c>
      <c r="J11" s="19">
        <v>33</v>
      </c>
      <c r="K11" s="19">
        <v>50</v>
      </c>
      <c r="L11" s="18">
        <v>37</v>
      </c>
      <c r="M11" s="19">
        <v>2</v>
      </c>
      <c r="N11" s="18">
        <v>0</v>
      </c>
      <c r="O11" s="19">
        <v>47</v>
      </c>
      <c r="P11" s="23">
        <f t="shared" si="0"/>
        <v>820.1399945924835</v>
      </c>
      <c r="Q11" s="23">
        <f t="shared" si="1"/>
        <v>81.112746717937924</v>
      </c>
      <c r="R11" s="23">
        <f t="shared" si="2"/>
        <v>49.568900772073185</v>
      </c>
      <c r="S11" s="22">
        <f t="shared" si="3"/>
        <v>92.592592592592595</v>
      </c>
      <c r="T11" s="26">
        <f t="shared" si="4"/>
        <v>44.578313253012048</v>
      </c>
      <c r="U11" s="23">
        <f t="shared" si="5"/>
        <v>3.0041758043680717</v>
      </c>
      <c r="V11" s="22">
        <f t="shared" si="6"/>
        <v>0</v>
      </c>
      <c r="W11" s="15">
        <v>124583792.09</v>
      </c>
      <c r="X11" s="15"/>
      <c r="Y11" s="15"/>
      <c r="Z11" s="14" t="s">
        <v>14</v>
      </c>
      <c r="AA11" s="84">
        <f t="shared" si="7"/>
        <v>1871358.0690660018</v>
      </c>
      <c r="AB11" s="84">
        <f t="shared" si="8"/>
        <v>0</v>
      </c>
      <c r="AC11" s="14" t="s">
        <v>14</v>
      </c>
      <c r="AD11" s="85">
        <v>15.30398322851153</v>
      </c>
      <c r="AE11" s="14">
        <v>23</v>
      </c>
      <c r="AF11" s="14">
        <v>1</v>
      </c>
      <c r="AG11" s="14">
        <v>5</v>
      </c>
    </row>
    <row r="12" spans="1:33" x14ac:dyDescent="0.2">
      <c r="A12" s="14">
        <v>44</v>
      </c>
      <c r="B12" s="14" t="s">
        <v>25</v>
      </c>
      <c r="C12" s="73" t="s">
        <v>160</v>
      </c>
      <c r="D12" s="86">
        <v>0.65030962280116444</v>
      </c>
      <c r="E12" s="15" t="s">
        <v>96</v>
      </c>
      <c r="F12" s="18">
        <v>123085</v>
      </c>
      <c r="G12" s="18">
        <v>7540.75</v>
      </c>
      <c r="H12" s="18">
        <v>2074</v>
      </c>
      <c r="I12" s="19">
        <v>230</v>
      </c>
      <c r="J12" s="19">
        <v>270</v>
      </c>
      <c r="K12" s="19">
        <v>203</v>
      </c>
      <c r="L12" s="18">
        <v>436</v>
      </c>
      <c r="M12" s="19">
        <v>29</v>
      </c>
      <c r="N12" s="18">
        <v>18</v>
      </c>
      <c r="O12" s="19">
        <v>117</v>
      </c>
      <c r="P12" s="23">
        <f t="shared" si="0"/>
        <v>1685.0144209286266</v>
      </c>
      <c r="Q12" s="23">
        <f t="shared" si="1"/>
        <v>186.86273713287565</v>
      </c>
      <c r="R12" s="23">
        <f t="shared" si="2"/>
        <v>219.3606044603323</v>
      </c>
      <c r="S12" s="22">
        <f t="shared" si="3"/>
        <v>88.260869565217391</v>
      </c>
      <c r="T12" s="23">
        <f t="shared" si="4"/>
        <v>92.177589852008452</v>
      </c>
      <c r="U12" s="23">
        <f t="shared" si="5"/>
        <v>23.560953812406058</v>
      </c>
      <c r="V12" s="22">
        <f t="shared" si="6"/>
        <v>15.384615384615385</v>
      </c>
      <c r="W12" s="15">
        <v>651799821.45000005</v>
      </c>
      <c r="X12" s="15"/>
      <c r="Y12" s="15">
        <v>6534</v>
      </c>
      <c r="Z12" s="14" t="s">
        <v>14</v>
      </c>
      <c r="AA12" s="84">
        <f t="shared" si="7"/>
        <v>5295526.0303855063</v>
      </c>
      <c r="AB12" s="84">
        <f t="shared" si="8"/>
        <v>0.86649205980837452</v>
      </c>
      <c r="AC12" s="14" t="s">
        <v>14</v>
      </c>
      <c r="AD12" s="85">
        <v>2.4539877300613497</v>
      </c>
      <c r="AE12" s="14">
        <v>81</v>
      </c>
      <c r="AF12" s="14">
        <v>23</v>
      </c>
      <c r="AG12" s="14">
        <v>30</v>
      </c>
    </row>
    <row r="13" spans="1:33" x14ac:dyDescent="0.2">
      <c r="A13" s="14">
        <v>36</v>
      </c>
      <c r="B13" s="14" t="s">
        <v>9</v>
      </c>
      <c r="C13" s="73" t="s">
        <v>160</v>
      </c>
      <c r="D13" s="86">
        <v>0.64716174606556875</v>
      </c>
      <c r="E13" s="15" t="s">
        <v>96</v>
      </c>
      <c r="F13" s="18">
        <v>375936</v>
      </c>
      <c r="G13" s="18">
        <v>6828.25</v>
      </c>
      <c r="H13" s="18">
        <v>4872</v>
      </c>
      <c r="I13" s="19">
        <v>671</v>
      </c>
      <c r="J13" s="19">
        <v>584</v>
      </c>
      <c r="K13" s="19">
        <v>633.99999999999989</v>
      </c>
      <c r="L13" s="18">
        <v>745</v>
      </c>
      <c r="M13" s="19">
        <v>24</v>
      </c>
      <c r="N13" s="18">
        <v>18</v>
      </c>
      <c r="O13" s="19">
        <v>492</v>
      </c>
      <c r="P13" s="23">
        <f t="shared" si="0"/>
        <v>1295.9652706843717</v>
      </c>
      <c r="Q13" s="23">
        <f t="shared" si="1"/>
        <v>178.48782771535582</v>
      </c>
      <c r="R13" s="23">
        <f t="shared" si="2"/>
        <v>155.34559073884915</v>
      </c>
      <c r="S13" s="22">
        <f t="shared" si="3"/>
        <v>94.485842026825622</v>
      </c>
      <c r="T13" s="23">
        <f t="shared" si="4"/>
        <v>61.165845648604268</v>
      </c>
      <c r="U13" s="23">
        <f t="shared" si="5"/>
        <v>6.3840653728294177</v>
      </c>
      <c r="V13" s="22">
        <f t="shared" si="6"/>
        <v>3.6585365853658534</v>
      </c>
      <c r="W13" s="15">
        <v>2441082355.8200002</v>
      </c>
      <c r="X13" s="15"/>
      <c r="Y13" s="15">
        <v>7829</v>
      </c>
      <c r="Z13" s="14">
        <v>55388</v>
      </c>
      <c r="AA13" s="84">
        <f t="shared" si="7"/>
        <v>6493345.5583397178</v>
      </c>
      <c r="AB13" s="84">
        <f t="shared" si="8"/>
        <v>1.1465602460366859</v>
      </c>
      <c r="AC13" s="84">
        <f>Z13/$G13</f>
        <v>8.1115952110716503</v>
      </c>
      <c r="AD13" s="85">
        <v>23.00446207238473</v>
      </c>
      <c r="AE13" s="14">
        <v>104</v>
      </c>
      <c r="AF13" s="14">
        <v>18</v>
      </c>
      <c r="AG13" s="14">
        <v>174</v>
      </c>
    </row>
    <row r="14" spans="1:33" x14ac:dyDescent="0.2">
      <c r="A14" s="14">
        <v>1</v>
      </c>
      <c r="B14" s="14" t="s">
        <v>54</v>
      </c>
      <c r="C14" s="73" t="s">
        <v>162</v>
      </c>
      <c r="D14" s="86">
        <v>0.63522603124554311</v>
      </c>
      <c r="E14" s="15" t="s">
        <v>96</v>
      </c>
      <c r="F14" s="18">
        <v>91498</v>
      </c>
      <c r="G14" s="18">
        <v>6895.5</v>
      </c>
      <c r="H14" s="18">
        <v>1313</v>
      </c>
      <c r="I14" s="19">
        <v>173</v>
      </c>
      <c r="J14" s="19">
        <v>90</v>
      </c>
      <c r="K14" s="19">
        <v>144</v>
      </c>
      <c r="L14" s="18">
        <v>155</v>
      </c>
      <c r="M14" s="19">
        <v>0</v>
      </c>
      <c r="N14" s="18">
        <v>5</v>
      </c>
      <c r="O14" s="19">
        <v>94</v>
      </c>
      <c r="P14" s="23">
        <f t="shared" si="0"/>
        <v>1435.0040438042361</v>
      </c>
      <c r="Q14" s="23">
        <f t="shared" si="1"/>
        <v>189.07517104198999</v>
      </c>
      <c r="R14" s="23">
        <f t="shared" si="2"/>
        <v>98.362805744387856</v>
      </c>
      <c r="S14" s="22">
        <f t="shared" si="3"/>
        <v>83.236994219653184</v>
      </c>
      <c r="T14" s="23">
        <f t="shared" si="4"/>
        <v>66.239316239316238</v>
      </c>
      <c r="U14" s="23">
        <f t="shared" si="5"/>
        <v>0</v>
      </c>
      <c r="V14" s="22">
        <f t="shared" si="6"/>
        <v>5.3191489361702127</v>
      </c>
      <c r="W14" s="15">
        <v>630662489.72000003</v>
      </c>
      <c r="X14" s="15"/>
      <c r="Y14" s="15"/>
      <c r="Z14" s="14" t="s">
        <v>14</v>
      </c>
      <c r="AA14" s="84">
        <f t="shared" si="7"/>
        <v>6892636.8851778191</v>
      </c>
      <c r="AB14" s="84">
        <f t="shared" si="8"/>
        <v>0</v>
      </c>
      <c r="AC14" s="14" t="s">
        <v>14</v>
      </c>
      <c r="AD14" s="85">
        <v>4.6728971962616823</v>
      </c>
      <c r="AE14" s="14">
        <v>15</v>
      </c>
      <c r="AF14" s="14">
        <v>3</v>
      </c>
      <c r="AG14" s="14">
        <v>155</v>
      </c>
    </row>
    <row r="15" spans="1:33" x14ac:dyDescent="0.2">
      <c r="A15" s="14">
        <v>72</v>
      </c>
      <c r="B15" s="14" t="s">
        <v>75</v>
      </c>
      <c r="C15" s="73" t="s">
        <v>165</v>
      </c>
      <c r="D15" s="86">
        <v>0.63484238098781554</v>
      </c>
      <c r="E15" s="15" t="s">
        <v>96</v>
      </c>
      <c r="F15" s="18">
        <v>301140</v>
      </c>
      <c r="G15" s="18">
        <v>8160.75</v>
      </c>
      <c r="H15" s="18">
        <v>4658</v>
      </c>
      <c r="I15" s="19">
        <v>726</v>
      </c>
      <c r="J15" s="19">
        <v>450</v>
      </c>
      <c r="K15" s="19">
        <v>635.00000000000011</v>
      </c>
      <c r="L15" s="18">
        <v>792</v>
      </c>
      <c r="M15" s="19">
        <v>57</v>
      </c>
      <c r="N15" s="18">
        <v>12</v>
      </c>
      <c r="O15" s="19">
        <v>262</v>
      </c>
      <c r="P15" s="23">
        <f t="shared" si="0"/>
        <v>1546.7888689646011</v>
      </c>
      <c r="Q15" s="23">
        <f t="shared" si="1"/>
        <v>241.08388125124526</v>
      </c>
      <c r="R15" s="23">
        <f t="shared" si="2"/>
        <v>149.43215780035865</v>
      </c>
      <c r="S15" s="22">
        <f t="shared" si="3"/>
        <v>87.465564738292017</v>
      </c>
      <c r="T15" s="23">
        <f t="shared" si="4"/>
        <v>72.995391705069125</v>
      </c>
      <c r="U15" s="23">
        <f t="shared" si="5"/>
        <v>18.928073321378758</v>
      </c>
      <c r="V15" s="22">
        <f t="shared" si="6"/>
        <v>4.5801526717557248</v>
      </c>
      <c r="W15" s="15">
        <v>1674688402.01</v>
      </c>
      <c r="X15" s="15"/>
      <c r="Y15" s="15">
        <v>8779</v>
      </c>
      <c r="Z15" s="14">
        <v>17821</v>
      </c>
      <c r="AA15" s="84">
        <f t="shared" si="7"/>
        <v>5561162.2567908615</v>
      </c>
      <c r="AB15" s="84">
        <f t="shared" si="8"/>
        <v>1.0757589682320865</v>
      </c>
      <c r="AC15" s="84">
        <f>Z15/$G15</f>
        <v>2.1837453665410655</v>
      </c>
      <c r="AD15" s="85">
        <v>16.24302541847489</v>
      </c>
      <c r="AE15" s="14">
        <v>99</v>
      </c>
      <c r="AF15" s="14">
        <v>229</v>
      </c>
      <c r="AG15" s="14">
        <v>29</v>
      </c>
    </row>
    <row r="16" spans="1:33" x14ac:dyDescent="0.2">
      <c r="A16" s="14">
        <v>19</v>
      </c>
      <c r="B16" s="14" t="s">
        <v>80</v>
      </c>
      <c r="C16" s="73" t="s">
        <v>166</v>
      </c>
      <c r="D16" s="86">
        <v>0.63187080763726011</v>
      </c>
      <c r="E16" s="15" t="s">
        <v>96</v>
      </c>
      <c r="F16" s="18">
        <v>119121</v>
      </c>
      <c r="G16" s="18">
        <v>7923.25</v>
      </c>
      <c r="H16" s="18">
        <v>3194</v>
      </c>
      <c r="I16" s="19">
        <v>288</v>
      </c>
      <c r="J16" s="19">
        <v>209</v>
      </c>
      <c r="K16" s="19">
        <v>274</v>
      </c>
      <c r="L16" s="18">
        <v>298</v>
      </c>
      <c r="M16" s="19">
        <v>91</v>
      </c>
      <c r="N16" s="18">
        <v>21</v>
      </c>
      <c r="O16" s="19">
        <v>255</v>
      </c>
      <c r="P16" s="23">
        <f t="shared" si="0"/>
        <v>2681.307242215898</v>
      </c>
      <c r="Q16" s="23">
        <f t="shared" si="1"/>
        <v>241.7709723726295</v>
      </c>
      <c r="R16" s="23">
        <f t="shared" si="2"/>
        <v>175.45185147874849</v>
      </c>
      <c r="S16" s="22">
        <f t="shared" si="3"/>
        <v>95.138888888888886</v>
      </c>
      <c r="T16" s="23">
        <f t="shared" si="4"/>
        <v>61.697722567287784</v>
      </c>
      <c r="U16" s="23">
        <f t="shared" si="5"/>
        <v>76.392911409407233</v>
      </c>
      <c r="V16" s="22">
        <f t="shared" si="6"/>
        <v>8.235294117647058</v>
      </c>
      <c r="W16" s="15">
        <v>561511586.11000001</v>
      </c>
      <c r="X16" s="15"/>
      <c r="Y16" s="15"/>
      <c r="Z16" s="14" t="s">
        <v>14</v>
      </c>
      <c r="AA16" s="84">
        <f t="shared" si="7"/>
        <v>4713791.7420941731</v>
      </c>
      <c r="AB16" s="84">
        <f t="shared" si="8"/>
        <v>0</v>
      </c>
      <c r="AC16" s="14" t="s">
        <v>14</v>
      </c>
      <c r="AD16" s="85">
        <v>5.8587211248744557</v>
      </c>
      <c r="AE16" s="14">
        <v>67</v>
      </c>
      <c r="AF16" s="14">
        <v>13</v>
      </c>
      <c r="AG16" s="14">
        <v>0</v>
      </c>
    </row>
    <row r="17" spans="1:33" x14ac:dyDescent="0.2">
      <c r="A17" s="14">
        <v>50</v>
      </c>
      <c r="B17" s="14" t="s">
        <v>33</v>
      </c>
      <c r="C17" s="73" t="s">
        <v>160</v>
      </c>
      <c r="D17" s="86">
        <v>0.62700388679054708</v>
      </c>
      <c r="E17" s="15" t="s">
        <v>96</v>
      </c>
      <c r="F17" s="18">
        <v>1216991</v>
      </c>
      <c r="G17" s="18">
        <v>8977</v>
      </c>
      <c r="H17" s="18">
        <v>16301</v>
      </c>
      <c r="I17" s="19">
        <v>2641</v>
      </c>
      <c r="J17" s="19">
        <v>2380</v>
      </c>
      <c r="K17" s="19">
        <v>2160</v>
      </c>
      <c r="L17" s="18">
        <v>4263</v>
      </c>
      <c r="M17" s="19">
        <v>163</v>
      </c>
      <c r="N17" s="18">
        <v>100</v>
      </c>
      <c r="O17" s="19">
        <v>1845</v>
      </c>
      <c r="P17" s="23">
        <f t="shared" si="0"/>
        <v>1339.4511545278478</v>
      </c>
      <c r="Q17" s="23">
        <f t="shared" si="1"/>
        <v>217.01064346408478</v>
      </c>
      <c r="R17" s="23">
        <f t="shared" si="2"/>
        <v>195.56430573438917</v>
      </c>
      <c r="S17" s="22">
        <f t="shared" si="3"/>
        <v>81.787201817493369</v>
      </c>
      <c r="T17" s="23">
        <f t="shared" si="4"/>
        <v>93.898678414096921</v>
      </c>
      <c r="U17" s="23">
        <f t="shared" si="5"/>
        <v>13.393689846514889</v>
      </c>
      <c r="V17" s="22">
        <f t="shared" si="6"/>
        <v>5.4200542005420056</v>
      </c>
      <c r="W17" s="15">
        <v>8026710036.6099997</v>
      </c>
      <c r="X17" s="15"/>
      <c r="Y17" s="15">
        <v>16000</v>
      </c>
      <c r="Z17" s="14" t="s">
        <v>14</v>
      </c>
      <c r="AA17" s="84">
        <f t="shared" si="7"/>
        <v>6595537.7127768407</v>
      </c>
      <c r="AB17" s="84">
        <f t="shared" si="8"/>
        <v>1.7823326278266682</v>
      </c>
      <c r="AC17" s="14" t="s">
        <v>14</v>
      </c>
      <c r="AD17" s="85">
        <v>69.986893840104841</v>
      </c>
      <c r="AE17" s="14">
        <v>561</v>
      </c>
      <c r="AF17" s="14">
        <v>43</v>
      </c>
      <c r="AG17" s="14">
        <v>45</v>
      </c>
    </row>
    <row r="18" spans="1:33" x14ac:dyDescent="0.2">
      <c r="A18" s="14">
        <v>31</v>
      </c>
      <c r="B18" s="14" t="s">
        <v>4</v>
      </c>
      <c r="C18" s="73" t="s">
        <v>160</v>
      </c>
      <c r="D18" s="86">
        <v>0.61199554220493224</v>
      </c>
      <c r="E18" s="15" t="s">
        <v>96</v>
      </c>
      <c r="F18" s="18">
        <v>270503</v>
      </c>
      <c r="G18" s="18">
        <v>6694.5</v>
      </c>
      <c r="H18" s="18">
        <v>2191</v>
      </c>
      <c r="I18" s="19">
        <v>307</v>
      </c>
      <c r="J18" s="19">
        <v>419</v>
      </c>
      <c r="K18" s="19">
        <v>250</v>
      </c>
      <c r="L18" s="18">
        <v>501</v>
      </c>
      <c r="M18" s="19">
        <v>9</v>
      </c>
      <c r="N18" s="18">
        <v>14</v>
      </c>
      <c r="O18" s="19">
        <v>201</v>
      </c>
      <c r="P18" s="23">
        <f t="shared" si="0"/>
        <v>809.97253265213328</v>
      </c>
      <c r="Q18" s="23">
        <f t="shared" si="1"/>
        <v>113.49227180474894</v>
      </c>
      <c r="R18" s="23">
        <f t="shared" si="2"/>
        <v>154.89661852179088</v>
      </c>
      <c r="S18" s="22">
        <f t="shared" si="3"/>
        <v>81.433224755700323</v>
      </c>
      <c r="T18" s="23">
        <f t="shared" si="4"/>
        <v>74.88789237668162</v>
      </c>
      <c r="U18" s="23">
        <f t="shared" si="5"/>
        <v>3.3271350040480141</v>
      </c>
      <c r="V18" s="22">
        <f t="shared" si="6"/>
        <v>6.9651741293532341</v>
      </c>
      <c r="W18" s="15">
        <v>1016970669.45</v>
      </c>
      <c r="X18" s="15"/>
      <c r="Y18" s="15">
        <v>6432</v>
      </c>
      <c r="Z18" s="14">
        <v>13742</v>
      </c>
      <c r="AA18" s="84">
        <f t="shared" si="7"/>
        <v>3759554.1249080421</v>
      </c>
      <c r="AB18" s="84">
        <f t="shared" si="8"/>
        <v>0.96078870714765852</v>
      </c>
      <c r="AC18" s="84">
        <f>Z18/$G18</f>
        <v>2.0527298528642914</v>
      </c>
      <c r="AD18" s="85">
        <v>15.377268385864372</v>
      </c>
      <c r="AE18" s="14">
        <v>71</v>
      </c>
      <c r="AF18" s="14">
        <v>1</v>
      </c>
      <c r="AG18" s="14">
        <v>0</v>
      </c>
    </row>
    <row r="19" spans="1:33" x14ac:dyDescent="0.2">
      <c r="A19" s="14">
        <v>7</v>
      </c>
      <c r="B19" s="14" t="s">
        <v>18</v>
      </c>
      <c r="C19" s="73" t="s">
        <v>163</v>
      </c>
      <c r="D19" s="86">
        <v>0.60908741127135968</v>
      </c>
      <c r="E19" s="15" t="s">
        <v>96</v>
      </c>
      <c r="F19" s="18">
        <v>202750</v>
      </c>
      <c r="G19" s="18">
        <v>7070.75</v>
      </c>
      <c r="H19" s="18">
        <v>1529</v>
      </c>
      <c r="I19" s="19">
        <v>168</v>
      </c>
      <c r="J19" s="19">
        <v>215</v>
      </c>
      <c r="K19" s="19">
        <v>135</v>
      </c>
      <c r="L19" s="18">
        <v>217</v>
      </c>
      <c r="M19" s="19">
        <v>9</v>
      </c>
      <c r="N19" s="18">
        <v>15</v>
      </c>
      <c r="O19" s="19">
        <v>71</v>
      </c>
      <c r="P19" s="23">
        <f t="shared" si="0"/>
        <v>754.13070283600496</v>
      </c>
      <c r="Q19" s="23">
        <f t="shared" si="1"/>
        <v>82.860665844636245</v>
      </c>
      <c r="R19" s="23">
        <f t="shared" si="2"/>
        <v>106.04192355117141</v>
      </c>
      <c r="S19" s="22">
        <f t="shared" si="3"/>
        <v>80.357142857142861</v>
      </c>
      <c r="T19" s="23">
        <f t="shared" si="4"/>
        <v>62</v>
      </c>
      <c r="U19" s="23">
        <f t="shared" si="5"/>
        <v>4.4389642416769419</v>
      </c>
      <c r="V19" s="22">
        <f t="shared" si="6"/>
        <v>21.12676056338028</v>
      </c>
      <c r="W19" s="15">
        <v>264878123.84999999</v>
      </c>
      <c r="X19" s="15"/>
      <c r="Y19" s="15"/>
      <c r="Z19" s="14" t="s">
        <v>14</v>
      </c>
      <c r="AA19" s="84">
        <f t="shared" si="7"/>
        <v>1306427.2446362516</v>
      </c>
      <c r="AB19" s="84">
        <f t="shared" si="8"/>
        <v>0</v>
      </c>
      <c r="AC19" s="14" t="s">
        <v>14</v>
      </c>
      <c r="AD19" s="85">
        <v>9.4957983193277311</v>
      </c>
      <c r="AE19" s="14">
        <v>64</v>
      </c>
      <c r="AF19" s="14">
        <v>6</v>
      </c>
      <c r="AG19" s="14">
        <v>6</v>
      </c>
    </row>
    <row r="20" spans="1:33" x14ac:dyDescent="0.2">
      <c r="A20" s="14">
        <v>77</v>
      </c>
      <c r="B20" s="14" t="s">
        <v>10</v>
      </c>
      <c r="C20" s="73" t="s">
        <v>160</v>
      </c>
      <c r="D20" s="86">
        <v>0.60381414174181625</v>
      </c>
      <c r="E20" s="15" t="s">
        <v>96</v>
      </c>
      <c r="F20" s="18">
        <v>1839734</v>
      </c>
      <c r="G20" s="18">
        <v>12179.75</v>
      </c>
      <c r="H20" s="18">
        <v>14855</v>
      </c>
      <c r="I20" s="19">
        <v>2221</v>
      </c>
      <c r="J20" s="19">
        <v>2998</v>
      </c>
      <c r="K20" s="19">
        <v>1760</v>
      </c>
      <c r="L20" s="18">
        <v>3881</v>
      </c>
      <c r="M20" s="19">
        <v>170</v>
      </c>
      <c r="N20" s="18">
        <v>35</v>
      </c>
      <c r="O20" s="19">
        <v>1589</v>
      </c>
      <c r="P20" s="23">
        <f t="shared" si="0"/>
        <v>807.45368623942375</v>
      </c>
      <c r="Q20" s="23">
        <f t="shared" si="1"/>
        <v>120.72397422670886</v>
      </c>
      <c r="R20" s="23">
        <f t="shared" si="2"/>
        <v>162.95834071664709</v>
      </c>
      <c r="S20" s="22">
        <f t="shared" si="3"/>
        <v>79.243583971184151</v>
      </c>
      <c r="T20" s="23">
        <f t="shared" si="4"/>
        <v>81.567885666246326</v>
      </c>
      <c r="U20" s="23">
        <f t="shared" si="5"/>
        <v>9.2404662847998669</v>
      </c>
      <c r="V20" s="22">
        <f t="shared" si="6"/>
        <v>2.2026431718061676</v>
      </c>
      <c r="W20" s="15">
        <v>4746364166.6899996</v>
      </c>
      <c r="X20" s="15"/>
      <c r="Y20" s="15">
        <v>11164</v>
      </c>
      <c r="Z20" s="14">
        <v>35870</v>
      </c>
      <c r="AA20" s="84">
        <f t="shared" si="7"/>
        <v>2579918.7092753621</v>
      </c>
      <c r="AB20" s="84">
        <f t="shared" si="8"/>
        <v>0.91660337855867324</v>
      </c>
      <c r="AC20" s="84">
        <f>Z20/$G20</f>
        <v>2.9450522383464355</v>
      </c>
      <c r="AD20" s="85">
        <v>65.17954298150164</v>
      </c>
      <c r="AE20" s="14">
        <v>894</v>
      </c>
      <c r="AF20" s="14">
        <v>52</v>
      </c>
      <c r="AG20" s="14">
        <v>41</v>
      </c>
    </row>
    <row r="21" spans="1:33" x14ac:dyDescent="0.2">
      <c r="A21" s="14">
        <v>15</v>
      </c>
      <c r="B21" s="14" t="s">
        <v>60</v>
      </c>
      <c r="C21" s="73" t="s">
        <v>163</v>
      </c>
      <c r="D21" s="86">
        <v>0.59690514491884583</v>
      </c>
      <c r="E21" s="15" t="s">
        <v>97</v>
      </c>
      <c r="F21" s="18">
        <v>160270</v>
      </c>
      <c r="G21" s="18">
        <v>7037</v>
      </c>
      <c r="H21" s="18">
        <v>1420</v>
      </c>
      <c r="I21" s="19">
        <v>147</v>
      </c>
      <c r="J21" s="19">
        <v>189</v>
      </c>
      <c r="K21" s="19">
        <v>116.99999999999999</v>
      </c>
      <c r="L21" s="18">
        <v>190</v>
      </c>
      <c r="M21" s="19">
        <v>7</v>
      </c>
      <c r="N21" s="18">
        <v>8</v>
      </c>
      <c r="O21" s="19">
        <v>53</v>
      </c>
      <c r="P21" s="23">
        <f t="shared" si="0"/>
        <v>886.00486678729646</v>
      </c>
      <c r="Q21" s="23">
        <f t="shared" si="1"/>
        <v>91.720222125163787</v>
      </c>
      <c r="R21" s="23">
        <f t="shared" si="2"/>
        <v>117.92599987521058</v>
      </c>
      <c r="S21" s="22">
        <f t="shared" si="3"/>
        <v>79.591836734693871</v>
      </c>
      <c r="T21" s="23">
        <f t="shared" si="4"/>
        <v>62.091503267973856</v>
      </c>
      <c r="U21" s="23">
        <f t="shared" si="5"/>
        <v>4.3676296250077993</v>
      </c>
      <c r="V21" s="22">
        <f t="shared" si="6"/>
        <v>15.09433962264151</v>
      </c>
      <c r="W21" s="15">
        <v>270178643.87</v>
      </c>
      <c r="X21" s="15"/>
      <c r="Y21" s="15"/>
      <c r="Z21" s="14" t="s">
        <v>14</v>
      </c>
      <c r="AA21" s="84">
        <f t="shared" si="7"/>
        <v>1685771.7843014912</v>
      </c>
      <c r="AB21" s="84">
        <f t="shared" si="8"/>
        <v>0</v>
      </c>
      <c r="AC21" s="14" t="s">
        <v>14</v>
      </c>
      <c r="AD21" s="85">
        <v>8.2608695652173907</v>
      </c>
      <c r="AE21" s="14">
        <v>64</v>
      </c>
      <c r="AF21" s="14">
        <v>1</v>
      </c>
      <c r="AG21" s="14">
        <v>1</v>
      </c>
    </row>
    <row r="22" spans="1:33" x14ac:dyDescent="0.2">
      <c r="A22" s="14">
        <v>40</v>
      </c>
      <c r="B22" s="14" t="s">
        <v>20</v>
      </c>
      <c r="C22" s="73" t="s">
        <v>160</v>
      </c>
      <c r="D22" s="86">
        <v>0.59623865937133569</v>
      </c>
      <c r="E22" s="15" t="s">
        <v>97</v>
      </c>
      <c r="F22" s="18">
        <v>170024</v>
      </c>
      <c r="G22" s="18">
        <v>7528.5</v>
      </c>
      <c r="H22" s="18">
        <v>3181</v>
      </c>
      <c r="I22" s="19">
        <v>386</v>
      </c>
      <c r="J22" s="19">
        <v>405</v>
      </c>
      <c r="K22" s="19">
        <v>318.00000000000006</v>
      </c>
      <c r="L22" s="18">
        <v>598</v>
      </c>
      <c r="M22" s="19">
        <v>11</v>
      </c>
      <c r="N22" s="18">
        <v>18</v>
      </c>
      <c r="O22" s="19">
        <v>299</v>
      </c>
      <c r="P22" s="23">
        <f t="shared" si="0"/>
        <v>1870.9123417870419</v>
      </c>
      <c r="Q22" s="23">
        <f t="shared" si="1"/>
        <v>227.02677269091421</v>
      </c>
      <c r="R22" s="23">
        <f t="shared" si="2"/>
        <v>238.20166564720276</v>
      </c>
      <c r="S22" s="22">
        <f t="shared" si="3"/>
        <v>82.383419689119179</v>
      </c>
      <c r="T22" s="23">
        <f t="shared" si="4"/>
        <v>82.710926694329174</v>
      </c>
      <c r="U22" s="23">
        <f t="shared" si="5"/>
        <v>6.4696748694301984</v>
      </c>
      <c r="V22" s="22">
        <f t="shared" si="6"/>
        <v>6.0200668896321075</v>
      </c>
      <c r="W22" s="15">
        <v>638410768.92999995</v>
      </c>
      <c r="X22" s="15"/>
      <c r="Y22" s="15">
        <v>8494</v>
      </c>
      <c r="Z22" s="14">
        <v>10000</v>
      </c>
      <c r="AA22" s="84">
        <f t="shared" si="7"/>
        <v>3754827.371018209</v>
      </c>
      <c r="AB22" s="84">
        <f t="shared" si="8"/>
        <v>1.1282459985388855</v>
      </c>
      <c r="AC22" s="84">
        <f>Z22/$G22</f>
        <v>1.3282858471142991</v>
      </c>
      <c r="AD22" s="85">
        <v>19.515885022692888</v>
      </c>
      <c r="AE22" s="14">
        <v>100</v>
      </c>
      <c r="AF22" s="14">
        <v>1</v>
      </c>
      <c r="AG22" s="14">
        <v>8</v>
      </c>
    </row>
    <row r="23" spans="1:33" x14ac:dyDescent="0.2">
      <c r="A23" s="14">
        <v>58</v>
      </c>
      <c r="B23" s="14" t="s">
        <v>42</v>
      </c>
      <c r="C23" s="73" t="s">
        <v>164</v>
      </c>
      <c r="D23" s="86">
        <v>0.5868347928399319</v>
      </c>
      <c r="E23" s="15" t="s">
        <v>97</v>
      </c>
      <c r="F23" s="18">
        <v>226630</v>
      </c>
      <c r="G23" s="18">
        <v>6570.5</v>
      </c>
      <c r="H23" s="18">
        <v>3026</v>
      </c>
      <c r="I23" s="19">
        <v>284</v>
      </c>
      <c r="J23" s="19">
        <v>173</v>
      </c>
      <c r="K23" s="19">
        <v>234</v>
      </c>
      <c r="L23" s="18">
        <v>182</v>
      </c>
      <c r="M23" s="19">
        <v>39</v>
      </c>
      <c r="N23" s="18">
        <v>12</v>
      </c>
      <c r="O23" s="19">
        <v>144</v>
      </c>
      <c r="P23" s="23">
        <f t="shared" si="0"/>
        <v>1335.2159908220447</v>
      </c>
      <c r="Q23" s="23">
        <f t="shared" si="1"/>
        <v>125.31438909235318</v>
      </c>
      <c r="R23" s="23">
        <f t="shared" si="2"/>
        <v>76.335877862595424</v>
      </c>
      <c r="S23" s="22">
        <f t="shared" si="3"/>
        <v>82.394366197183103</v>
      </c>
      <c r="T23" s="23">
        <f t="shared" si="4"/>
        <v>44.717444717444714</v>
      </c>
      <c r="U23" s="23">
        <f t="shared" si="5"/>
        <v>17.208666107752727</v>
      </c>
      <c r="V23" s="22">
        <f t="shared" si="6"/>
        <v>8.3333333333333321</v>
      </c>
      <c r="W23" s="15">
        <v>1674638854.49</v>
      </c>
      <c r="X23" s="15"/>
      <c r="Y23" s="15">
        <v>8504</v>
      </c>
      <c r="Z23" s="14">
        <v>40500</v>
      </c>
      <c r="AA23" s="84">
        <f t="shared" si="7"/>
        <v>7389307.9225610029</v>
      </c>
      <c r="AB23" s="84">
        <f t="shared" si="8"/>
        <v>1.2942698424777415</v>
      </c>
      <c r="AC23" s="84">
        <f>Z23/$G23</f>
        <v>6.1639144661745684</v>
      </c>
      <c r="AD23" s="85">
        <v>34.66101694915254</v>
      </c>
      <c r="AE23" s="14">
        <v>33</v>
      </c>
      <c r="AF23" s="14">
        <v>3</v>
      </c>
      <c r="AG23" s="14">
        <v>200</v>
      </c>
    </row>
    <row r="24" spans="1:33" x14ac:dyDescent="0.2">
      <c r="A24" s="14">
        <v>63</v>
      </c>
      <c r="B24" s="14" t="s">
        <v>69</v>
      </c>
      <c r="C24" s="73" t="s">
        <v>164</v>
      </c>
      <c r="D24" s="86">
        <v>0.58473761631346155</v>
      </c>
      <c r="E24" s="15" t="s">
        <v>97</v>
      </c>
      <c r="F24" s="18">
        <v>556063</v>
      </c>
      <c r="G24" s="18">
        <v>7788</v>
      </c>
      <c r="H24" s="18">
        <v>10763</v>
      </c>
      <c r="I24" s="19">
        <v>1505</v>
      </c>
      <c r="J24" s="19">
        <v>1013</v>
      </c>
      <c r="K24" s="19">
        <v>1298</v>
      </c>
      <c r="L24" s="18">
        <v>1373</v>
      </c>
      <c r="M24" s="19">
        <v>142</v>
      </c>
      <c r="N24" s="18">
        <v>62</v>
      </c>
      <c r="O24" s="19">
        <v>1078</v>
      </c>
      <c r="P24" s="23">
        <f t="shared" si="0"/>
        <v>1935.5720484909084</v>
      </c>
      <c r="Q24" s="23">
        <f t="shared" si="1"/>
        <v>270.65278574550007</v>
      </c>
      <c r="R24" s="23">
        <f t="shared" si="2"/>
        <v>182.17360263135652</v>
      </c>
      <c r="S24" s="22">
        <f t="shared" si="3"/>
        <v>86.245847176079735</v>
      </c>
      <c r="T24" s="23">
        <f t="shared" si="4"/>
        <v>59.411510168758106</v>
      </c>
      <c r="U24" s="23">
        <f t="shared" si="5"/>
        <v>25.536674801236551</v>
      </c>
      <c r="V24" s="22">
        <f t="shared" si="6"/>
        <v>5.7513914656771803</v>
      </c>
      <c r="W24" s="15">
        <v>2279525033.25</v>
      </c>
      <c r="X24" s="15"/>
      <c r="Y24" s="15">
        <v>6844</v>
      </c>
      <c r="Z24" s="14">
        <v>35965</v>
      </c>
      <c r="AA24" s="84">
        <f t="shared" si="7"/>
        <v>4099400.6672805063</v>
      </c>
      <c r="AB24" s="84">
        <f t="shared" si="8"/>
        <v>0.87878787878787878</v>
      </c>
      <c r="AC24" s="84">
        <f>Z24/$G24</f>
        <v>4.6180020544427327</v>
      </c>
      <c r="AD24" s="85">
        <v>13.853820598006644</v>
      </c>
      <c r="AE24" s="14">
        <v>308</v>
      </c>
      <c r="AF24" s="14">
        <v>44</v>
      </c>
      <c r="AG24" s="14">
        <v>46</v>
      </c>
    </row>
    <row r="25" spans="1:33" x14ac:dyDescent="0.2">
      <c r="A25" s="14">
        <v>55</v>
      </c>
      <c r="B25" s="14" t="s">
        <v>39</v>
      </c>
      <c r="C25" s="73" t="s">
        <v>166</v>
      </c>
      <c r="D25" s="86">
        <v>0.58277322430983125</v>
      </c>
      <c r="E25" s="15" t="s">
        <v>97</v>
      </c>
      <c r="F25" s="18">
        <v>386897</v>
      </c>
      <c r="G25" s="18">
        <v>7154</v>
      </c>
      <c r="H25" s="18">
        <v>8468</v>
      </c>
      <c r="I25" s="19">
        <v>1037</v>
      </c>
      <c r="J25" s="19">
        <v>1049</v>
      </c>
      <c r="K25" s="19">
        <v>979</v>
      </c>
      <c r="L25" s="18">
        <v>1078</v>
      </c>
      <c r="M25" s="19">
        <v>61</v>
      </c>
      <c r="N25" s="18">
        <v>68</v>
      </c>
      <c r="O25" s="19">
        <v>908</v>
      </c>
      <c r="P25" s="23">
        <f t="shared" si="0"/>
        <v>2188.6962163056319</v>
      </c>
      <c r="Q25" s="23">
        <f t="shared" si="1"/>
        <v>268.02999247861834</v>
      </c>
      <c r="R25" s="23">
        <f t="shared" si="2"/>
        <v>271.13159316303825</v>
      </c>
      <c r="S25" s="22">
        <f t="shared" si="3"/>
        <v>94.406943105110898</v>
      </c>
      <c r="T25" s="23">
        <f t="shared" si="4"/>
        <v>53.155818540433927</v>
      </c>
      <c r="U25" s="23">
        <f t="shared" si="5"/>
        <v>15.766470145801078</v>
      </c>
      <c r="V25" s="22">
        <f t="shared" si="6"/>
        <v>7.4889867841409687</v>
      </c>
      <c r="W25" s="15">
        <v>1724660680.1600001</v>
      </c>
      <c r="X25" s="15"/>
      <c r="Y25" s="15"/>
      <c r="Z25" s="14" t="s">
        <v>14</v>
      </c>
      <c r="AA25" s="84">
        <f t="shared" si="7"/>
        <v>4457673.9549802663</v>
      </c>
      <c r="AB25" s="84">
        <f t="shared" si="8"/>
        <v>0</v>
      </c>
      <c r="AC25" s="14" t="s">
        <v>14</v>
      </c>
      <c r="AD25" s="85">
        <v>11.490683229813664</v>
      </c>
      <c r="AE25" s="14">
        <v>170</v>
      </c>
      <c r="AF25" s="14">
        <v>2</v>
      </c>
      <c r="AG25" s="14">
        <v>0</v>
      </c>
    </row>
    <row r="26" spans="1:33" x14ac:dyDescent="0.2">
      <c r="A26" s="14">
        <v>89</v>
      </c>
      <c r="B26" s="14" t="s">
        <v>74</v>
      </c>
      <c r="C26" s="73" t="s">
        <v>165</v>
      </c>
      <c r="D26" s="86">
        <v>0.58238768414799735</v>
      </c>
      <c r="E26" s="15" t="s">
        <v>97</v>
      </c>
      <c r="F26" s="18">
        <v>135701</v>
      </c>
      <c r="G26" s="18">
        <v>13617</v>
      </c>
      <c r="H26" s="18">
        <v>1714</v>
      </c>
      <c r="I26" s="19">
        <v>297</v>
      </c>
      <c r="J26" s="19">
        <v>218</v>
      </c>
      <c r="K26" s="19">
        <v>261</v>
      </c>
      <c r="L26" s="18">
        <v>239</v>
      </c>
      <c r="M26" s="19">
        <v>32</v>
      </c>
      <c r="N26" s="18">
        <v>17</v>
      </c>
      <c r="O26" s="19">
        <v>199</v>
      </c>
      <c r="P26" s="23">
        <f t="shared" si="0"/>
        <v>1263.0710164258185</v>
      </c>
      <c r="Q26" s="23">
        <f t="shared" si="1"/>
        <v>218.86353085091488</v>
      </c>
      <c r="R26" s="23">
        <f t="shared" si="2"/>
        <v>160.64730547306212</v>
      </c>
      <c r="S26" s="22">
        <f t="shared" si="3"/>
        <v>87.878787878787875</v>
      </c>
      <c r="T26" s="23">
        <f t="shared" si="4"/>
        <v>49.895615866388312</v>
      </c>
      <c r="U26" s="23">
        <f t="shared" si="5"/>
        <v>23.581255849256824</v>
      </c>
      <c r="V26" s="22">
        <f t="shared" si="6"/>
        <v>8.5427135678391952</v>
      </c>
      <c r="W26" s="15">
        <v>1059216254.98</v>
      </c>
      <c r="X26" s="15"/>
      <c r="Y26" s="15">
        <v>9852</v>
      </c>
      <c r="Z26" s="14">
        <v>40664</v>
      </c>
      <c r="AA26" s="84">
        <f t="shared" si="7"/>
        <v>7805515.4713671971</v>
      </c>
      <c r="AB26" s="84">
        <f t="shared" si="8"/>
        <v>0.72350738048028196</v>
      </c>
      <c r="AC26" s="84">
        <f>Z26/$G26</f>
        <v>2.9862671660424471</v>
      </c>
      <c r="AD26" s="85">
        <v>26.025459688826025</v>
      </c>
      <c r="AE26" s="14">
        <v>85</v>
      </c>
      <c r="AF26" s="14">
        <v>10</v>
      </c>
      <c r="AG26" s="14">
        <v>9</v>
      </c>
    </row>
    <row r="27" spans="1:33" x14ac:dyDescent="0.2">
      <c r="A27" s="14">
        <v>61</v>
      </c>
      <c r="B27" s="14" t="s">
        <v>57</v>
      </c>
      <c r="C27" s="73" t="s">
        <v>162</v>
      </c>
      <c r="D27" s="86">
        <v>0.57981217665989737</v>
      </c>
      <c r="E27" s="15" t="s">
        <v>97</v>
      </c>
      <c r="F27" s="18">
        <v>747681</v>
      </c>
      <c r="G27" s="18">
        <v>7763</v>
      </c>
      <c r="H27" s="18">
        <v>9786</v>
      </c>
      <c r="I27" s="19">
        <v>1375</v>
      </c>
      <c r="J27" s="19">
        <v>1675</v>
      </c>
      <c r="K27" s="19">
        <v>1141</v>
      </c>
      <c r="L27" s="18">
        <v>1977</v>
      </c>
      <c r="M27" s="19">
        <v>34</v>
      </c>
      <c r="N27" s="18">
        <v>39</v>
      </c>
      <c r="O27" s="19">
        <v>914</v>
      </c>
      <c r="P27" s="23">
        <f t="shared" si="0"/>
        <v>1308.8469547841926</v>
      </c>
      <c r="Q27" s="23">
        <f t="shared" si="1"/>
        <v>183.9019581880508</v>
      </c>
      <c r="R27" s="23">
        <f t="shared" si="2"/>
        <v>224.02602179271642</v>
      </c>
      <c r="S27" s="22">
        <f t="shared" si="3"/>
        <v>82.981818181818184</v>
      </c>
      <c r="T27" s="23">
        <f t="shared" si="4"/>
        <v>70.205965909090907</v>
      </c>
      <c r="U27" s="23">
        <f t="shared" si="5"/>
        <v>4.5473938751954375</v>
      </c>
      <c r="V27" s="22">
        <f t="shared" si="6"/>
        <v>4.2669584245076591</v>
      </c>
      <c r="W27" s="15">
        <v>2857536689.3099999</v>
      </c>
      <c r="X27" s="15"/>
      <c r="Y27" s="15">
        <v>6423</v>
      </c>
      <c r="Z27" s="14">
        <v>3063</v>
      </c>
      <c r="AA27" s="84">
        <f t="shared" si="7"/>
        <v>3821866.1291513359</v>
      </c>
      <c r="AB27" s="84">
        <f t="shared" si="8"/>
        <v>0.82738631972175702</v>
      </c>
      <c r="AC27" s="84">
        <f>Z27/$G27</f>
        <v>0.39456395723302845</v>
      </c>
      <c r="AD27" s="85">
        <v>26.319204152249139</v>
      </c>
      <c r="AE27" s="14">
        <v>280</v>
      </c>
      <c r="AF27" s="14">
        <v>59</v>
      </c>
      <c r="AG27" s="14">
        <v>120</v>
      </c>
    </row>
    <row r="28" spans="1:33" x14ac:dyDescent="0.2">
      <c r="A28" s="14">
        <v>53</v>
      </c>
      <c r="B28" s="14" t="s">
        <v>37</v>
      </c>
      <c r="C28" s="73" t="s">
        <v>161</v>
      </c>
      <c r="D28" s="86">
        <v>0.57169789523327175</v>
      </c>
      <c r="E28" s="15" t="s">
        <v>97</v>
      </c>
      <c r="F28" s="18">
        <v>110967</v>
      </c>
      <c r="G28" s="18">
        <v>7802.5</v>
      </c>
      <c r="H28" s="18">
        <v>3260</v>
      </c>
      <c r="I28" s="19">
        <v>322</v>
      </c>
      <c r="J28" s="19">
        <v>350</v>
      </c>
      <c r="K28" s="19">
        <v>286.99999999999994</v>
      </c>
      <c r="L28" s="18">
        <v>433</v>
      </c>
      <c r="M28" s="19">
        <v>31</v>
      </c>
      <c r="N28" s="18">
        <v>26</v>
      </c>
      <c r="O28" s="19">
        <v>271</v>
      </c>
      <c r="P28" s="23">
        <f t="shared" si="0"/>
        <v>2937.810340010994</v>
      </c>
      <c r="Q28" s="23">
        <f t="shared" si="1"/>
        <v>290.17635873728227</v>
      </c>
      <c r="R28" s="23">
        <f t="shared" si="2"/>
        <v>315.40908558400241</v>
      </c>
      <c r="S28" s="22">
        <f t="shared" si="3"/>
        <v>89.130434782608674</v>
      </c>
      <c r="T28" s="23">
        <f t="shared" si="4"/>
        <v>67.974882260596544</v>
      </c>
      <c r="U28" s="23">
        <f t="shared" si="5"/>
        <v>27.936233294583076</v>
      </c>
      <c r="V28" s="22">
        <f t="shared" si="6"/>
        <v>9.5940959409594093</v>
      </c>
      <c r="W28" s="15">
        <v>803846151.97000003</v>
      </c>
      <c r="X28" s="15"/>
      <c r="Y28" s="15">
        <v>6471</v>
      </c>
      <c r="Z28" s="14">
        <v>30000</v>
      </c>
      <c r="AA28" s="84">
        <f t="shared" si="7"/>
        <v>7244010.8498021932</v>
      </c>
      <c r="AB28" s="84">
        <f t="shared" si="8"/>
        <v>0.82934956744633126</v>
      </c>
      <c r="AC28" s="84">
        <f>Z28/$G28</f>
        <v>3.8449214995193848</v>
      </c>
      <c r="AD28" s="85">
        <v>18.495575221238937</v>
      </c>
      <c r="AE28" s="14">
        <v>59</v>
      </c>
      <c r="AF28" s="14">
        <v>14</v>
      </c>
      <c r="AG28" s="14">
        <v>10</v>
      </c>
    </row>
    <row r="29" spans="1:33" x14ac:dyDescent="0.2">
      <c r="A29" s="14">
        <v>34</v>
      </c>
      <c r="B29" s="14" t="s">
        <v>7</v>
      </c>
      <c r="C29" s="73" t="s">
        <v>162</v>
      </c>
      <c r="D29" s="86">
        <v>0.56149914205848483</v>
      </c>
      <c r="E29" s="15" t="s">
        <v>97</v>
      </c>
      <c r="F29" s="18">
        <v>464447</v>
      </c>
      <c r="G29" s="18">
        <v>7487.25</v>
      </c>
      <c r="H29" s="18">
        <v>8465</v>
      </c>
      <c r="I29" s="19">
        <v>1228</v>
      </c>
      <c r="J29" s="19">
        <v>1093</v>
      </c>
      <c r="K29" s="19">
        <v>952</v>
      </c>
      <c r="L29" s="18">
        <v>1654</v>
      </c>
      <c r="M29" s="19">
        <v>145</v>
      </c>
      <c r="N29" s="18">
        <v>52</v>
      </c>
      <c r="O29" s="19">
        <v>943</v>
      </c>
      <c r="P29" s="23">
        <f t="shared" si="0"/>
        <v>1822.5976268551633</v>
      </c>
      <c r="Q29" s="23">
        <f t="shared" si="1"/>
        <v>264.40045904053636</v>
      </c>
      <c r="R29" s="23">
        <f t="shared" si="2"/>
        <v>235.33363333168262</v>
      </c>
      <c r="S29" s="22">
        <f t="shared" si="3"/>
        <v>77.524429967426713</v>
      </c>
      <c r="T29" s="23">
        <f t="shared" si="4"/>
        <v>80.880195599022002</v>
      </c>
      <c r="U29" s="23">
        <f t="shared" si="5"/>
        <v>31.219923909509586</v>
      </c>
      <c r="V29" s="22">
        <f t="shared" si="6"/>
        <v>5.5143160127253443</v>
      </c>
      <c r="W29" s="15">
        <v>1942360395.0599999</v>
      </c>
      <c r="X29" s="15"/>
      <c r="Y29" s="15">
        <v>7032</v>
      </c>
      <c r="Z29" s="14">
        <v>8065</v>
      </c>
      <c r="AA29" s="84">
        <f t="shared" si="7"/>
        <v>4182092.6716288403</v>
      </c>
      <c r="AB29" s="84">
        <f t="shared" si="8"/>
        <v>0.93919663427827305</v>
      </c>
      <c r="AC29" s="84">
        <f>Z29/$G29</f>
        <v>1.0771645130054426</v>
      </c>
      <c r="AD29" s="85">
        <v>7.2760623662488531</v>
      </c>
      <c r="AE29" s="14">
        <v>192</v>
      </c>
      <c r="AF29" s="14">
        <v>12</v>
      </c>
      <c r="AG29" s="14">
        <v>371</v>
      </c>
    </row>
    <row r="30" spans="1:33" x14ac:dyDescent="0.2">
      <c r="A30" s="14">
        <v>59</v>
      </c>
      <c r="B30" s="14" t="s">
        <v>43</v>
      </c>
      <c r="C30" s="73" t="s">
        <v>164</v>
      </c>
      <c r="D30" s="86">
        <v>0.55949289712458627</v>
      </c>
      <c r="E30" s="15" t="s">
        <v>97</v>
      </c>
      <c r="F30" s="18">
        <v>545451</v>
      </c>
      <c r="G30" s="18">
        <v>8095.5</v>
      </c>
      <c r="H30" s="18">
        <v>14806</v>
      </c>
      <c r="I30" s="19">
        <v>1657</v>
      </c>
      <c r="J30" s="19">
        <v>1090</v>
      </c>
      <c r="K30" s="19">
        <v>1327</v>
      </c>
      <c r="L30" s="18">
        <v>1527</v>
      </c>
      <c r="M30" s="19">
        <v>77</v>
      </c>
      <c r="N30" s="18">
        <v>139</v>
      </c>
      <c r="O30" s="19">
        <v>1265</v>
      </c>
      <c r="P30" s="23">
        <f t="shared" si="0"/>
        <v>2714.4509772646857</v>
      </c>
      <c r="Q30" s="23">
        <f t="shared" si="1"/>
        <v>303.78530793783494</v>
      </c>
      <c r="R30" s="23">
        <f t="shared" si="2"/>
        <v>199.83463225844304</v>
      </c>
      <c r="S30" s="22">
        <f t="shared" si="3"/>
        <v>80.084490042245022</v>
      </c>
      <c r="T30" s="23">
        <f t="shared" si="4"/>
        <v>63.177492759619355</v>
      </c>
      <c r="U30" s="23">
        <f t="shared" si="5"/>
        <v>14.116758425596434</v>
      </c>
      <c r="V30" s="22">
        <f t="shared" si="6"/>
        <v>10.988142292490119</v>
      </c>
      <c r="W30" s="15">
        <v>5078825715.6099997</v>
      </c>
      <c r="X30" s="15"/>
      <c r="Y30" s="15">
        <v>5120</v>
      </c>
      <c r="Z30" s="14">
        <v>41046</v>
      </c>
      <c r="AA30" s="84">
        <f t="shared" si="7"/>
        <v>9311241.0016848445</v>
      </c>
      <c r="AB30" s="84">
        <f t="shared" si="8"/>
        <v>0.63245012661355071</v>
      </c>
      <c r="AC30" s="84">
        <f>Z30/$G30</f>
        <v>5.0702241986288676</v>
      </c>
      <c r="AD30" s="85">
        <v>11.874684183931278</v>
      </c>
      <c r="AE30" s="14">
        <v>309</v>
      </c>
      <c r="AF30" s="14">
        <v>40</v>
      </c>
      <c r="AG30" s="14">
        <v>0</v>
      </c>
    </row>
    <row r="31" spans="1:33" x14ac:dyDescent="0.2">
      <c r="A31" s="14">
        <v>3</v>
      </c>
      <c r="B31" s="14" t="s">
        <v>63</v>
      </c>
      <c r="C31" s="73" t="s">
        <v>164</v>
      </c>
      <c r="D31" s="86">
        <v>0.55503165049911118</v>
      </c>
      <c r="E31" s="15" t="s">
        <v>97</v>
      </c>
      <c r="F31" s="18">
        <v>866961</v>
      </c>
      <c r="G31" s="18">
        <v>7116</v>
      </c>
      <c r="H31" s="18">
        <v>14655</v>
      </c>
      <c r="I31" s="19">
        <v>1843</v>
      </c>
      <c r="J31" s="19">
        <v>1807</v>
      </c>
      <c r="K31" s="19">
        <v>1557</v>
      </c>
      <c r="L31" s="18">
        <v>1766</v>
      </c>
      <c r="M31" s="19">
        <v>170</v>
      </c>
      <c r="N31" s="18">
        <v>144</v>
      </c>
      <c r="O31" s="19">
        <v>951</v>
      </c>
      <c r="P31" s="23">
        <f t="shared" si="0"/>
        <v>1690.3874568752228</v>
      </c>
      <c r="Q31" s="23">
        <f t="shared" si="1"/>
        <v>212.58165015496658</v>
      </c>
      <c r="R31" s="23">
        <f t="shared" si="2"/>
        <v>208.42921423224345</v>
      </c>
      <c r="S31" s="22">
        <f t="shared" si="3"/>
        <v>84.481823114487256</v>
      </c>
      <c r="T31" s="23">
        <f t="shared" si="4"/>
        <v>52.497027348394766</v>
      </c>
      <c r="U31" s="23">
        <f t="shared" si="5"/>
        <v>19.60872519063718</v>
      </c>
      <c r="V31" s="22">
        <f t="shared" si="6"/>
        <v>15.141955835962145</v>
      </c>
      <c r="W31" s="15">
        <v>2615390523.1100001</v>
      </c>
      <c r="X31" s="15"/>
      <c r="Y31" s="15"/>
      <c r="Z31" s="14" t="s">
        <v>14</v>
      </c>
      <c r="AA31" s="84">
        <f t="shared" si="7"/>
        <v>3016733.7666976945</v>
      </c>
      <c r="AB31" s="84">
        <f t="shared" si="8"/>
        <v>0</v>
      </c>
      <c r="AC31" s="14" t="s">
        <v>14</v>
      </c>
      <c r="AD31" s="85">
        <v>17.248116103823609</v>
      </c>
      <c r="AE31" s="14">
        <v>323</v>
      </c>
      <c r="AF31" s="14">
        <v>41</v>
      </c>
      <c r="AG31" s="14">
        <v>460</v>
      </c>
    </row>
    <row r="32" spans="1:33" x14ac:dyDescent="0.2">
      <c r="A32" s="14">
        <v>69</v>
      </c>
      <c r="B32" s="14" t="s">
        <v>48</v>
      </c>
      <c r="C32" s="73" t="s">
        <v>160</v>
      </c>
      <c r="D32" s="86">
        <v>0.53919761274077227</v>
      </c>
      <c r="E32" s="15" t="s">
        <v>97</v>
      </c>
      <c r="F32" s="18">
        <v>227162</v>
      </c>
      <c r="G32" s="18">
        <v>7992.75</v>
      </c>
      <c r="H32" s="18">
        <v>4938</v>
      </c>
      <c r="I32" s="19">
        <v>653</v>
      </c>
      <c r="J32" s="19">
        <v>906</v>
      </c>
      <c r="K32" s="19">
        <v>529</v>
      </c>
      <c r="L32" s="18">
        <v>1253</v>
      </c>
      <c r="M32" s="19">
        <v>90</v>
      </c>
      <c r="N32" s="18">
        <v>37</v>
      </c>
      <c r="O32" s="19">
        <v>480</v>
      </c>
      <c r="P32" s="23">
        <f t="shared" si="0"/>
        <v>2173.779065160546</v>
      </c>
      <c r="Q32" s="23">
        <f t="shared" si="1"/>
        <v>287.46005053662145</v>
      </c>
      <c r="R32" s="23">
        <f t="shared" si="2"/>
        <v>398.8343120768439</v>
      </c>
      <c r="S32" s="22">
        <f t="shared" si="3"/>
        <v>81.010719754977032</v>
      </c>
      <c r="T32" s="23">
        <f t="shared" si="4"/>
        <v>87.317073170731703</v>
      </c>
      <c r="U32" s="23">
        <f t="shared" si="5"/>
        <v>39.619302524189784</v>
      </c>
      <c r="V32" s="22">
        <f t="shared" si="6"/>
        <v>7.7083333333333339</v>
      </c>
      <c r="W32" s="15">
        <v>1365267842.1600001</v>
      </c>
      <c r="X32" s="15"/>
      <c r="Y32" s="15">
        <v>10467</v>
      </c>
      <c r="Z32" s="14" t="s">
        <v>14</v>
      </c>
      <c r="AA32" s="84">
        <f t="shared" si="7"/>
        <v>6010106.6294538705</v>
      </c>
      <c r="AB32" s="84">
        <f t="shared" si="8"/>
        <v>1.3095617903725252</v>
      </c>
      <c r="AC32" s="14" t="s">
        <v>14</v>
      </c>
      <c r="AD32" s="85">
        <v>32.311516155758078</v>
      </c>
      <c r="AE32" s="14">
        <v>106</v>
      </c>
      <c r="AF32" s="14">
        <v>9</v>
      </c>
      <c r="AG32" s="14">
        <v>15</v>
      </c>
    </row>
    <row r="33" spans="1:33" x14ac:dyDescent="0.2">
      <c r="A33" s="14">
        <v>48</v>
      </c>
      <c r="B33" s="14" t="s">
        <v>31</v>
      </c>
      <c r="C33" s="73" t="s">
        <v>160</v>
      </c>
      <c r="D33" s="86">
        <v>0.5318595725498374</v>
      </c>
      <c r="E33" s="15" t="s">
        <v>97</v>
      </c>
      <c r="F33" s="18">
        <v>204644</v>
      </c>
      <c r="G33" s="18">
        <v>6854.25</v>
      </c>
      <c r="H33" s="18">
        <v>3344</v>
      </c>
      <c r="I33" s="19">
        <v>364</v>
      </c>
      <c r="J33" s="19">
        <v>646</v>
      </c>
      <c r="K33" s="19">
        <v>341</v>
      </c>
      <c r="L33" s="18">
        <v>381</v>
      </c>
      <c r="M33" s="19">
        <v>7</v>
      </c>
      <c r="N33" s="18">
        <v>17</v>
      </c>
      <c r="O33" s="19">
        <v>245</v>
      </c>
      <c r="P33" s="23">
        <f t="shared" si="0"/>
        <v>1634.0571920017198</v>
      </c>
      <c r="Q33" s="23">
        <f t="shared" si="1"/>
        <v>177.86986180879967</v>
      </c>
      <c r="R33" s="23">
        <f t="shared" si="2"/>
        <v>315.67013936396864</v>
      </c>
      <c r="S33" s="22">
        <f t="shared" si="3"/>
        <v>93.681318681318686</v>
      </c>
      <c r="T33" s="23">
        <f t="shared" si="4"/>
        <v>38.601823708206688</v>
      </c>
      <c r="U33" s="23">
        <f t="shared" si="5"/>
        <v>3.42057426555384</v>
      </c>
      <c r="V33" s="22">
        <f t="shared" si="6"/>
        <v>6.9387755102040813</v>
      </c>
      <c r="W33" s="15">
        <v>866240417.69000006</v>
      </c>
      <c r="X33" s="15"/>
      <c r="Y33" s="15">
        <v>477</v>
      </c>
      <c r="Z33" s="14" t="s">
        <v>14</v>
      </c>
      <c r="AA33" s="84">
        <f t="shared" si="7"/>
        <v>4232913.8293328909</v>
      </c>
      <c r="AB33" s="84">
        <f t="shared" si="8"/>
        <v>6.9591859065543271E-2</v>
      </c>
      <c r="AC33" s="14" t="s">
        <v>14</v>
      </c>
      <c r="AD33" s="85">
        <v>12.921038100496961</v>
      </c>
      <c r="AE33" s="14">
        <v>83</v>
      </c>
      <c r="AF33" s="14">
        <v>0</v>
      </c>
      <c r="AG33" s="14">
        <v>0</v>
      </c>
    </row>
    <row r="34" spans="1:33" x14ac:dyDescent="0.2">
      <c r="A34" s="14">
        <v>17</v>
      </c>
      <c r="B34" s="14" t="s">
        <v>79</v>
      </c>
      <c r="C34" s="73" t="s">
        <v>166</v>
      </c>
      <c r="D34" s="86">
        <v>0.53001255401133396</v>
      </c>
      <c r="E34" s="15" t="s">
        <v>97</v>
      </c>
      <c r="F34" s="18">
        <v>111714</v>
      </c>
      <c r="G34" s="18">
        <v>8436</v>
      </c>
      <c r="H34" s="18">
        <v>4007</v>
      </c>
      <c r="I34" s="19">
        <v>930</v>
      </c>
      <c r="J34" s="19">
        <v>163</v>
      </c>
      <c r="K34" s="19">
        <v>838.99999999999989</v>
      </c>
      <c r="L34" s="18">
        <v>215</v>
      </c>
      <c r="M34" s="19">
        <v>0</v>
      </c>
      <c r="N34" s="18">
        <v>15</v>
      </c>
      <c r="O34" s="19">
        <v>133</v>
      </c>
      <c r="P34" s="23">
        <f t="shared" si="0"/>
        <v>3586.8378179995343</v>
      </c>
      <c r="Q34" s="23">
        <f t="shared" si="1"/>
        <v>832.48294752671995</v>
      </c>
      <c r="R34" s="23">
        <f t="shared" si="2"/>
        <v>145.90830155575847</v>
      </c>
      <c r="S34" s="22">
        <f t="shared" si="3"/>
        <v>90.215053763440849</v>
      </c>
      <c r="T34" s="23">
        <f t="shared" si="4"/>
        <v>21.457085828343317</v>
      </c>
      <c r="U34" s="23">
        <f t="shared" si="5"/>
        <v>0</v>
      </c>
      <c r="V34" s="22">
        <f t="shared" si="6"/>
        <v>11.278195488721805</v>
      </c>
      <c r="W34" s="15">
        <v>773491071.91999996</v>
      </c>
      <c r="X34" s="15"/>
      <c r="Y34" s="15"/>
      <c r="Z34" s="14" t="s">
        <v>14</v>
      </c>
      <c r="AA34" s="84">
        <f t="shared" si="7"/>
        <v>6923850.8326619761</v>
      </c>
      <c r="AB34" s="84">
        <f t="shared" si="8"/>
        <v>0</v>
      </c>
      <c r="AC34" s="14" t="s">
        <v>14</v>
      </c>
      <c r="AD34" s="85">
        <v>7.7335375191424198</v>
      </c>
      <c r="AE34" s="14">
        <v>45</v>
      </c>
      <c r="AF34" s="14">
        <v>1</v>
      </c>
      <c r="AG34" s="14">
        <v>1</v>
      </c>
    </row>
    <row r="35" spans="1:33" x14ac:dyDescent="0.2">
      <c r="A35" s="14">
        <v>33</v>
      </c>
      <c r="B35" s="14" t="s">
        <v>6</v>
      </c>
      <c r="C35" s="73" t="s">
        <v>160</v>
      </c>
      <c r="D35" s="86">
        <v>0.51180916086893657</v>
      </c>
      <c r="E35" s="15" t="s">
        <v>97</v>
      </c>
      <c r="F35" s="18">
        <v>240588</v>
      </c>
      <c r="G35" s="18">
        <v>7770</v>
      </c>
      <c r="H35" s="18">
        <v>4173</v>
      </c>
      <c r="I35" s="19">
        <v>548</v>
      </c>
      <c r="J35" s="19">
        <v>646</v>
      </c>
      <c r="K35" s="19">
        <v>397</v>
      </c>
      <c r="L35" s="18">
        <v>763</v>
      </c>
      <c r="M35" s="19">
        <v>38</v>
      </c>
      <c r="N35" s="18">
        <v>25</v>
      </c>
      <c r="O35" s="19">
        <v>467</v>
      </c>
      <c r="P35" s="23">
        <f t="shared" si="0"/>
        <v>1734.5004738390942</v>
      </c>
      <c r="Q35" s="23">
        <f t="shared" si="1"/>
        <v>227.7752838878082</v>
      </c>
      <c r="R35" s="23">
        <f t="shared" si="2"/>
        <v>268.50882005752572</v>
      </c>
      <c r="S35" s="22">
        <f t="shared" si="3"/>
        <v>72.445255474452551</v>
      </c>
      <c r="T35" s="23">
        <f t="shared" si="4"/>
        <v>73.154362416107389</v>
      </c>
      <c r="U35" s="23">
        <f t="shared" si="5"/>
        <v>15.794636473972101</v>
      </c>
      <c r="V35" s="22">
        <f t="shared" si="6"/>
        <v>5.3533190578158463</v>
      </c>
      <c r="W35" s="15">
        <v>1140317334</v>
      </c>
      <c r="X35" s="15"/>
      <c r="Y35" s="15">
        <v>7898</v>
      </c>
      <c r="Z35" s="14">
        <v>13352</v>
      </c>
      <c r="AA35" s="84">
        <f t="shared" si="7"/>
        <v>4739709.9356576391</v>
      </c>
      <c r="AB35" s="84">
        <f t="shared" si="8"/>
        <v>1.0164736164736166</v>
      </c>
      <c r="AC35" s="84">
        <f>Z35/$G35</f>
        <v>1.7184041184041183</v>
      </c>
      <c r="AD35" s="85">
        <v>13.409961685823754</v>
      </c>
      <c r="AE35" s="14">
        <v>96</v>
      </c>
      <c r="AF35" s="14">
        <v>14</v>
      </c>
      <c r="AG35" s="14">
        <v>24</v>
      </c>
    </row>
    <row r="36" spans="1:33" x14ac:dyDescent="0.2">
      <c r="A36" s="14">
        <v>32</v>
      </c>
      <c r="B36" s="14" t="s">
        <v>5</v>
      </c>
      <c r="C36" s="73" t="s">
        <v>160</v>
      </c>
      <c r="D36" s="86">
        <v>0.50272096746026296</v>
      </c>
      <c r="E36" s="15" t="s">
        <v>97</v>
      </c>
      <c r="F36" s="18">
        <v>223368</v>
      </c>
      <c r="G36" s="18">
        <v>7334.75</v>
      </c>
      <c r="H36" s="18">
        <v>4030</v>
      </c>
      <c r="I36" s="19">
        <v>466</v>
      </c>
      <c r="J36" s="19">
        <v>672</v>
      </c>
      <c r="K36" s="19">
        <v>386</v>
      </c>
      <c r="L36" s="18">
        <v>520</v>
      </c>
      <c r="M36" s="19">
        <v>33</v>
      </c>
      <c r="N36" s="18">
        <v>22</v>
      </c>
      <c r="O36" s="19">
        <v>364</v>
      </c>
      <c r="P36" s="23">
        <f t="shared" ref="P36:P67" si="9">H36/F36*100000</f>
        <v>1804.1975573940761</v>
      </c>
      <c r="Q36" s="23">
        <f t="shared" ref="Q36:Q67" si="10">(I36/F36)*100000</f>
        <v>208.62433293936462</v>
      </c>
      <c r="R36" s="23">
        <f t="shared" ref="R36:R67" si="11">(J36/$F36)*100000</f>
        <v>300.84882346620822</v>
      </c>
      <c r="S36" s="22">
        <f t="shared" ref="S36:S67" si="12">K36/I36*100</f>
        <v>82.832618025751074</v>
      </c>
      <c r="T36" s="23">
        <f t="shared" ref="T36:T67" si="13">L36/(J36+K36)*100</f>
        <v>49.149338374291112</v>
      </c>
      <c r="U36" s="23">
        <f t="shared" ref="U36:U67" si="14">(M36/$F36)*100000</f>
        <v>14.77382615235844</v>
      </c>
      <c r="V36" s="22">
        <f t="shared" ref="V36:V67" si="15">(N36/O36)*100</f>
        <v>6.0439560439560438</v>
      </c>
      <c r="W36" s="15">
        <v>687464158.95000005</v>
      </c>
      <c r="X36" s="15"/>
      <c r="Y36" s="15">
        <v>7393</v>
      </c>
      <c r="Z36" s="14">
        <v>18828</v>
      </c>
      <c r="AA36" s="84">
        <f t="shared" ref="AA36:AA67" si="16">W36/F36*1000</f>
        <v>3077719.9910013969</v>
      </c>
      <c r="AB36" s="84">
        <f t="shared" si="8"/>
        <v>1.0079416476362522</v>
      </c>
      <c r="AC36" s="84">
        <f>Z36/$G36</f>
        <v>2.5669586557142372</v>
      </c>
      <c r="AD36" s="85">
        <v>8.3662194159431724</v>
      </c>
      <c r="AE36" s="14">
        <v>110</v>
      </c>
      <c r="AF36" s="14">
        <v>21</v>
      </c>
      <c r="AG36" s="14">
        <v>0</v>
      </c>
    </row>
    <row r="37" spans="1:33" x14ac:dyDescent="0.2">
      <c r="A37" s="14">
        <v>9</v>
      </c>
      <c r="B37" s="14" t="s">
        <v>22</v>
      </c>
      <c r="C37" s="73" t="s">
        <v>163</v>
      </c>
      <c r="D37" s="86">
        <v>0.5012929230615254</v>
      </c>
      <c r="E37" s="15" t="s">
        <v>97</v>
      </c>
      <c r="F37" s="18">
        <v>108117</v>
      </c>
      <c r="G37" s="18">
        <v>7119.5</v>
      </c>
      <c r="H37" s="18">
        <v>1143</v>
      </c>
      <c r="I37" s="19">
        <v>156</v>
      </c>
      <c r="J37" s="19">
        <v>138</v>
      </c>
      <c r="K37" s="19">
        <v>117</v>
      </c>
      <c r="L37" s="18">
        <v>93</v>
      </c>
      <c r="M37" s="19">
        <v>0</v>
      </c>
      <c r="N37" s="18">
        <v>1</v>
      </c>
      <c r="O37" s="19">
        <v>88</v>
      </c>
      <c r="P37" s="23">
        <f t="shared" si="9"/>
        <v>1057.1880462831932</v>
      </c>
      <c r="Q37" s="23">
        <f t="shared" si="10"/>
        <v>144.28813230111822</v>
      </c>
      <c r="R37" s="23">
        <f t="shared" si="11"/>
        <v>127.6395016509892</v>
      </c>
      <c r="S37" s="22">
        <f t="shared" si="12"/>
        <v>75</v>
      </c>
      <c r="T37" s="23">
        <f t="shared" si="13"/>
        <v>36.470588235294116</v>
      </c>
      <c r="U37" s="23">
        <f t="shared" si="14"/>
        <v>0</v>
      </c>
      <c r="V37" s="22">
        <f t="shared" si="15"/>
        <v>1.1363636363636365</v>
      </c>
      <c r="W37" s="15">
        <v>295917495.73000002</v>
      </c>
      <c r="X37" s="15"/>
      <c r="Y37" s="15">
        <v>730</v>
      </c>
      <c r="Z37" s="14">
        <v>46700</v>
      </c>
      <c r="AA37" s="84">
        <f t="shared" si="16"/>
        <v>2737011.7162888353</v>
      </c>
      <c r="AB37" s="84">
        <f t="shared" ref="AB37:AB68" si="17">Y37/$G37</f>
        <v>0.10253529039960671</v>
      </c>
      <c r="AC37" s="84">
        <f>Z37/$G37</f>
        <v>6.5594493995364846</v>
      </c>
      <c r="AD37" s="85">
        <v>10</v>
      </c>
      <c r="AE37" s="14">
        <v>21</v>
      </c>
      <c r="AF37" s="14">
        <v>1</v>
      </c>
      <c r="AG37" s="14">
        <v>34</v>
      </c>
    </row>
    <row r="38" spans="1:33" x14ac:dyDescent="0.2">
      <c r="A38" s="14">
        <v>84</v>
      </c>
      <c r="B38" s="14" t="s">
        <v>56</v>
      </c>
      <c r="C38" s="73" t="s">
        <v>162</v>
      </c>
      <c r="D38" s="86">
        <v>0.4910819340105772</v>
      </c>
      <c r="E38" s="15" t="s">
        <v>97</v>
      </c>
      <c r="F38" s="18">
        <v>350521</v>
      </c>
      <c r="G38" s="18">
        <v>6179.5</v>
      </c>
      <c r="H38" s="18">
        <v>4102</v>
      </c>
      <c r="I38" s="19">
        <v>512</v>
      </c>
      <c r="J38" s="19">
        <v>454</v>
      </c>
      <c r="K38" s="19">
        <v>427</v>
      </c>
      <c r="L38" s="18">
        <v>186</v>
      </c>
      <c r="M38" s="19">
        <v>30</v>
      </c>
      <c r="N38" s="18">
        <v>12</v>
      </c>
      <c r="O38" s="19">
        <v>260</v>
      </c>
      <c r="P38" s="23">
        <f t="shared" si="9"/>
        <v>1170.257987395905</v>
      </c>
      <c r="Q38" s="23">
        <f t="shared" si="10"/>
        <v>146.06828121567608</v>
      </c>
      <c r="R38" s="23">
        <f t="shared" si="11"/>
        <v>129.52148373421278</v>
      </c>
      <c r="S38" s="22">
        <f t="shared" si="12"/>
        <v>83.3984375</v>
      </c>
      <c r="T38" s="23">
        <f t="shared" si="13"/>
        <v>21.112372304199774</v>
      </c>
      <c r="U38" s="23">
        <f t="shared" si="14"/>
        <v>8.5586883524810222</v>
      </c>
      <c r="V38" s="22">
        <f t="shared" si="15"/>
        <v>4.6153846153846159</v>
      </c>
      <c r="W38" s="15">
        <v>5237000693.2799997</v>
      </c>
      <c r="X38" s="15"/>
      <c r="Y38" s="15"/>
      <c r="Z38" s="14" t="s">
        <v>14</v>
      </c>
      <c r="AA38" s="84">
        <f t="shared" si="16"/>
        <v>14940618.945170188</v>
      </c>
      <c r="AB38" s="84">
        <f t="shared" si="17"/>
        <v>0</v>
      </c>
      <c r="AC38" s="14" t="s">
        <v>14</v>
      </c>
      <c r="AD38" s="85">
        <v>0.98576122672508226</v>
      </c>
      <c r="AE38" s="14">
        <v>124</v>
      </c>
      <c r="AF38" s="14">
        <v>53</v>
      </c>
      <c r="AG38" s="14">
        <v>0</v>
      </c>
    </row>
    <row r="39" spans="1:33" x14ac:dyDescent="0.2">
      <c r="A39" s="14">
        <v>64</v>
      </c>
      <c r="B39" s="14" t="s">
        <v>70</v>
      </c>
      <c r="C39" s="73" t="s">
        <v>164</v>
      </c>
      <c r="D39" s="86">
        <v>0.48867424350572375</v>
      </c>
      <c r="E39" s="15" t="s">
        <v>97</v>
      </c>
      <c r="F39" s="18">
        <v>439356</v>
      </c>
      <c r="G39" s="18">
        <v>6749.5</v>
      </c>
      <c r="H39" s="18">
        <v>7674</v>
      </c>
      <c r="I39" s="19">
        <v>755</v>
      </c>
      <c r="J39" s="19">
        <v>1396</v>
      </c>
      <c r="K39" s="19">
        <v>609</v>
      </c>
      <c r="L39" s="18">
        <v>985</v>
      </c>
      <c r="M39" s="19">
        <v>39</v>
      </c>
      <c r="N39" s="18">
        <v>36</v>
      </c>
      <c r="O39" s="19">
        <v>493</v>
      </c>
      <c r="P39" s="23">
        <f t="shared" si="9"/>
        <v>1746.6473656897824</v>
      </c>
      <c r="Q39" s="23">
        <f t="shared" si="10"/>
        <v>171.84242391136118</v>
      </c>
      <c r="R39" s="23">
        <f t="shared" si="11"/>
        <v>317.73777984140423</v>
      </c>
      <c r="S39" s="22">
        <f t="shared" si="12"/>
        <v>80.662251655629134</v>
      </c>
      <c r="T39" s="23">
        <f t="shared" si="13"/>
        <v>49.127182044887782</v>
      </c>
      <c r="U39" s="23">
        <f t="shared" si="14"/>
        <v>8.8766285199246173</v>
      </c>
      <c r="V39" s="22">
        <f t="shared" si="15"/>
        <v>7.3022312373225153</v>
      </c>
      <c r="W39" s="15">
        <v>1579430252.3399999</v>
      </c>
      <c r="X39" s="15"/>
      <c r="Y39" s="15">
        <v>6451</v>
      </c>
      <c r="Z39" s="14">
        <v>52312</v>
      </c>
      <c r="AA39" s="84">
        <f t="shared" si="16"/>
        <v>3594875.8008084558</v>
      </c>
      <c r="AB39" s="84">
        <f t="shared" si="17"/>
        <v>0.95577450181494927</v>
      </c>
      <c r="AC39" s="84">
        <f>Z39/$G39</f>
        <v>7.7505000370397807</v>
      </c>
      <c r="AD39" s="85">
        <v>8.666892808683853</v>
      </c>
      <c r="AE39" s="14">
        <v>147</v>
      </c>
      <c r="AF39" s="14">
        <v>25</v>
      </c>
      <c r="AG39" s="14">
        <v>22</v>
      </c>
    </row>
    <row r="40" spans="1:33" x14ac:dyDescent="0.2">
      <c r="A40" s="14">
        <v>52</v>
      </c>
      <c r="B40" s="14" t="s">
        <v>36</v>
      </c>
      <c r="C40" s="73" t="s">
        <v>164</v>
      </c>
      <c r="D40" s="86">
        <v>0.48538751891948784</v>
      </c>
      <c r="E40" s="15" t="s">
        <v>97</v>
      </c>
      <c r="F40" s="18">
        <v>561296</v>
      </c>
      <c r="G40" s="18">
        <v>7322.75</v>
      </c>
      <c r="H40" s="18">
        <v>11585</v>
      </c>
      <c r="I40" s="19">
        <v>1456</v>
      </c>
      <c r="J40" s="19">
        <v>1729</v>
      </c>
      <c r="K40" s="19">
        <v>1150</v>
      </c>
      <c r="L40" s="18">
        <v>1476</v>
      </c>
      <c r="M40" s="19">
        <v>81</v>
      </c>
      <c r="N40" s="18">
        <v>73</v>
      </c>
      <c r="O40" s="19">
        <v>1307</v>
      </c>
      <c r="P40" s="23">
        <f t="shared" si="9"/>
        <v>2063.9733759014853</v>
      </c>
      <c r="Q40" s="23">
        <f t="shared" si="10"/>
        <v>259.39967503776973</v>
      </c>
      <c r="R40" s="23">
        <f t="shared" si="11"/>
        <v>308.03711410735156</v>
      </c>
      <c r="S40" s="22">
        <f t="shared" si="12"/>
        <v>78.983516483516482</v>
      </c>
      <c r="T40" s="23">
        <f t="shared" si="13"/>
        <v>51.267801319902738</v>
      </c>
      <c r="U40" s="23">
        <f t="shared" si="14"/>
        <v>14.430888515150651</v>
      </c>
      <c r="V40" s="22">
        <f t="shared" si="15"/>
        <v>5.5853098699311401</v>
      </c>
      <c r="W40" s="15">
        <v>2615903756.7199998</v>
      </c>
      <c r="X40" s="15"/>
      <c r="Y40" s="15">
        <v>7559</v>
      </c>
      <c r="Z40" s="14" t="s">
        <v>14</v>
      </c>
      <c r="AA40" s="84">
        <f t="shared" si="16"/>
        <v>4660471.0468629738</v>
      </c>
      <c r="AB40" s="84">
        <f t="shared" si="17"/>
        <v>1.0322624697005907</v>
      </c>
      <c r="AC40" s="14" t="s">
        <v>14</v>
      </c>
      <c r="AD40" s="85">
        <v>7.8234398782343995</v>
      </c>
      <c r="AE40" s="14">
        <v>184</v>
      </c>
      <c r="AF40" s="14">
        <v>58</v>
      </c>
      <c r="AG40" s="14">
        <v>58</v>
      </c>
    </row>
    <row r="41" spans="1:33" x14ac:dyDescent="0.2">
      <c r="A41" s="14">
        <v>54</v>
      </c>
      <c r="B41" s="14" t="s">
        <v>38</v>
      </c>
      <c r="C41" s="73" t="s">
        <v>166</v>
      </c>
      <c r="D41" s="86">
        <v>0.48349149569644428</v>
      </c>
      <c r="E41" s="15" t="s">
        <v>97</v>
      </c>
      <c r="F41" s="18">
        <v>501843</v>
      </c>
      <c r="G41" s="18">
        <v>8675.25</v>
      </c>
      <c r="H41" s="18">
        <v>10872</v>
      </c>
      <c r="I41" s="19">
        <v>1322</v>
      </c>
      <c r="J41" s="19">
        <v>1560</v>
      </c>
      <c r="K41" s="19">
        <v>1033</v>
      </c>
      <c r="L41" s="18">
        <v>1386</v>
      </c>
      <c r="M41" s="19">
        <v>120</v>
      </c>
      <c r="N41" s="18">
        <v>64</v>
      </c>
      <c r="O41" s="19">
        <v>961</v>
      </c>
      <c r="P41" s="23">
        <f t="shared" si="9"/>
        <v>2166.4145957998817</v>
      </c>
      <c r="Q41" s="23">
        <f t="shared" si="10"/>
        <v>263.42900070340727</v>
      </c>
      <c r="R41" s="23">
        <f t="shared" si="11"/>
        <v>310.85419145031415</v>
      </c>
      <c r="S41" s="22">
        <f t="shared" si="12"/>
        <v>78.139183055975792</v>
      </c>
      <c r="T41" s="23">
        <f t="shared" si="13"/>
        <v>53.45160046278442</v>
      </c>
      <c r="U41" s="23">
        <f t="shared" si="14"/>
        <v>23.911860880793398</v>
      </c>
      <c r="V41" s="22">
        <f t="shared" si="15"/>
        <v>6.6597294484911558</v>
      </c>
      <c r="W41" s="15">
        <v>1676755940.6900001</v>
      </c>
      <c r="X41" s="15"/>
      <c r="Y41" s="15"/>
      <c r="Z41" s="14">
        <v>2929</v>
      </c>
      <c r="AA41" s="84">
        <f t="shared" si="16"/>
        <v>3341196.232068595</v>
      </c>
      <c r="AB41" s="84">
        <f t="shared" si="17"/>
        <v>0</v>
      </c>
      <c r="AC41" s="84">
        <f t="shared" ref="AC41:AC47" si="18">Z41/$G41</f>
        <v>0.33762715771879775</v>
      </c>
      <c r="AD41" s="85">
        <v>13.70045224793828</v>
      </c>
      <c r="AE41" s="14">
        <v>227</v>
      </c>
      <c r="AF41" s="14">
        <v>38</v>
      </c>
      <c r="AG41" s="14">
        <v>7</v>
      </c>
    </row>
    <row r="42" spans="1:33" x14ac:dyDescent="0.2">
      <c r="A42" s="14">
        <v>26</v>
      </c>
      <c r="B42" s="14" t="s">
        <v>62</v>
      </c>
      <c r="C42" s="73" t="s">
        <v>163</v>
      </c>
      <c r="D42" s="86">
        <v>0.47437202319171129</v>
      </c>
      <c r="E42" s="15" t="s">
        <v>97</v>
      </c>
      <c r="F42" s="18">
        <v>555336</v>
      </c>
      <c r="G42" s="18">
        <v>6955.75</v>
      </c>
      <c r="H42" s="18">
        <v>6325</v>
      </c>
      <c r="I42" s="19">
        <v>651</v>
      </c>
      <c r="J42" s="19">
        <v>1269</v>
      </c>
      <c r="K42" s="19">
        <v>485</v>
      </c>
      <c r="L42" s="18">
        <v>782</v>
      </c>
      <c r="M42" s="19">
        <v>76</v>
      </c>
      <c r="N42" s="18">
        <v>30</v>
      </c>
      <c r="O42" s="19">
        <v>396</v>
      </c>
      <c r="P42" s="23">
        <f t="shared" si="9"/>
        <v>1138.9501130846911</v>
      </c>
      <c r="Q42" s="23">
        <f t="shared" si="10"/>
        <v>117.22632784476426</v>
      </c>
      <c r="R42" s="23">
        <f t="shared" si="11"/>
        <v>228.51030727343448</v>
      </c>
      <c r="S42" s="22">
        <f t="shared" si="12"/>
        <v>74.500768049155141</v>
      </c>
      <c r="T42" s="23">
        <f t="shared" si="13"/>
        <v>44.583808437856327</v>
      </c>
      <c r="U42" s="23">
        <f t="shared" si="14"/>
        <v>13.6854084734287</v>
      </c>
      <c r="V42" s="22">
        <f t="shared" si="15"/>
        <v>7.5757575757575761</v>
      </c>
      <c r="W42" s="15">
        <v>2770950711.5900002</v>
      </c>
      <c r="X42" s="15"/>
      <c r="Y42" s="15">
        <v>7160</v>
      </c>
      <c r="Z42" s="14">
        <v>135188</v>
      </c>
      <c r="AA42" s="84">
        <f t="shared" si="16"/>
        <v>4989683.2036640877</v>
      </c>
      <c r="AB42" s="84">
        <f t="shared" si="17"/>
        <v>1.0293641950903929</v>
      </c>
      <c r="AC42" s="84">
        <f t="shared" si="18"/>
        <v>19.435431118139668</v>
      </c>
      <c r="AD42" s="85">
        <v>7.0290151205557834</v>
      </c>
      <c r="AE42" s="14">
        <v>138</v>
      </c>
      <c r="AF42" s="14">
        <v>55</v>
      </c>
      <c r="AG42" s="14">
        <v>123</v>
      </c>
    </row>
    <row r="43" spans="1:33" x14ac:dyDescent="0.2">
      <c r="A43" s="14">
        <v>46</v>
      </c>
      <c r="B43" s="14" t="s">
        <v>29</v>
      </c>
      <c r="C43" s="73" t="s">
        <v>160</v>
      </c>
      <c r="D43" s="86">
        <v>0.4709211444550665</v>
      </c>
      <c r="E43" s="15" t="s">
        <v>97</v>
      </c>
      <c r="F43" s="18">
        <v>197272</v>
      </c>
      <c r="G43" s="18">
        <v>6631.5</v>
      </c>
      <c r="H43" s="18">
        <v>3173</v>
      </c>
      <c r="I43" s="19">
        <v>248</v>
      </c>
      <c r="J43" s="19">
        <v>678</v>
      </c>
      <c r="K43" s="19">
        <v>192</v>
      </c>
      <c r="L43" s="18">
        <v>417</v>
      </c>
      <c r="M43" s="19">
        <v>6</v>
      </c>
      <c r="N43" s="18">
        <v>25</v>
      </c>
      <c r="O43" s="19">
        <v>95</v>
      </c>
      <c r="P43" s="23">
        <f t="shared" si="9"/>
        <v>1608.4391094529381</v>
      </c>
      <c r="Q43" s="23">
        <f t="shared" si="10"/>
        <v>125.71474917879881</v>
      </c>
      <c r="R43" s="23">
        <f t="shared" si="11"/>
        <v>343.68790299687737</v>
      </c>
      <c r="S43" s="22">
        <f t="shared" si="12"/>
        <v>77.41935483870968</v>
      </c>
      <c r="T43" s="23">
        <f t="shared" si="13"/>
        <v>47.931034482758619</v>
      </c>
      <c r="U43" s="23">
        <f t="shared" si="14"/>
        <v>3.0414858672290039</v>
      </c>
      <c r="V43" s="22">
        <f t="shared" si="15"/>
        <v>26.315789473684209</v>
      </c>
      <c r="W43" s="15">
        <v>1081398709.48</v>
      </c>
      <c r="X43" s="15"/>
      <c r="Y43" s="15">
        <v>6973</v>
      </c>
      <c r="Z43" s="14">
        <v>35907</v>
      </c>
      <c r="AA43" s="84">
        <f t="shared" si="16"/>
        <v>5481764.8195385057</v>
      </c>
      <c r="AB43" s="84">
        <f t="shared" si="17"/>
        <v>1.051496644801327</v>
      </c>
      <c r="AC43" s="84">
        <f t="shared" si="18"/>
        <v>5.4146120787152228</v>
      </c>
      <c r="AD43" s="85">
        <v>40.404040404040401</v>
      </c>
      <c r="AE43" s="14">
        <v>109</v>
      </c>
      <c r="AF43" s="14">
        <v>1</v>
      </c>
      <c r="AG43" s="14">
        <v>1</v>
      </c>
    </row>
    <row r="44" spans="1:33" x14ac:dyDescent="0.2">
      <c r="A44" s="14">
        <v>14</v>
      </c>
      <c r="B44" s="14" t="s">
        <v>82</v>
      </c>
      <c r="C44" s="73" t="s">
        <v>167</v>
      </c>
      <c r="D44" s="86">
        <v>0.47039348228246836</v>
      </c>
      <c r="E44" s="15" t="s">
        <v>97</v>
      </c>
      <c r="F44" s="18">
        <v>255644</v>
      </c>
      <c r="G44" s="18">
        <v>12879.25</v>
      </c>
      <c r="H44" s="18">
        <v>4767</v>
      </c>
      <c r="I44" s="19">
        <v>1027</v>
      </c>
      <c r="J44" s="19">
        <v>789</v>
      </c>
      <c r="K44" s="19">
        <v>849</v>
      </c>
      <c r="L44" s="18">
        <v>608</v>
      </c>
      <c r="M44" s="19">
        <v>33</v>
      </c>
      <c r="N44" s="18">
        <v>68</v>
      </c>
      <c r="O44" s="19">
        <v>703</v>
      </c>
      <c r="P44" s="23">
        <f t="shared" si="9"/>
        <v>1864.7024768819138</v>
      </c>
      <c r="Q44" s="23">
        <f t="shared" si="10"/>
        <v>401.73053152039557</v>
      </c>
      <c r="R44" s="23">
        <f t="shared" si="11"/>
        <v>308.63231681557164</v>
      </c>
      <c r="S44" s="22">
        <f t="shared" si="12"/>
        <v>82.667964946445963</v>
      </c>
      <c r="T44" s="23">
        <f t="shared" si="13"/>
        <v>37.118437118437122</v>
      </c>
      <c r="U44" s="23">
        <f t="shared" si="14"/>
        <v>12.908575988483987</v>
      </c>
      <c r="V44" s="22">
        <f t="shared" si="15"/>
        <v>9.6728307254623047</v>
      </c>
      <c r="W44" s="15">
        <v>1878488840.45</v>
      </c>
      <c r="X44" s="15"/>
      <c r="Y44" s="15"/>
      <c r="Z44" s="14">
        <v>11933</v>
      </c>
      <c r="AA44" s="84">
        <f t="shared" si="16"/>
        <v>7348065.4365054537</v>
      </c>
      <c r="AB44" s="84">
        <f t="shared" si="17"/>
        <v>0</v>
      </c>
      <c r="AC44" s="84">
        <f t="shared" si="18"/>
        <v>0.9265291068967525</v>
      </c>
      <c r="AD44" s="85">
        <v>16.263157894736842</v>
      </c>
      <c r="AE44" s="14">
        <v>111</v>
      </c>
      <c r="AF44" s="14">
        <v>10</v>
      </c>
      <c r="AG44" s="14">
        <v>10</v>
      </c>
    </row>
    <row r="45" spans="1:33" x14ac:dyDescent="0.2">
      <c r="A45" s="14">
        <v>76</v>
      </c>
      <c r="B45" s="14" t="s">
        <v>50</v>
      </c>
      <c r="C45" s="73" t="s">
        <v>160</v>
      </c>
      <c r="D45" s="86">
        <v>0.46248618792147761</v>
      </c>
      <c r="E45" s="15" t="s">
        <v>97</v>
      </c>
      <c r="F45" s="18">
        <v>220323</v>
      </c>
      <c r="G45" s="18">
        <v>7191.5</v>
      </c>
      <c r="H45" s="18">
        <v>3907</v>
      </c>
      <c r="I45" s="19">
        <v>428</v>
      </c>
      <c r="J45" s="19">
        <v>684</v>
      </c>
      <c r="K45" s="19">
        <v>302.00000000000006</v>
      </c>
      <c r="L45" s="18">
        <v>616</v>
      </c>
      <c r="M45" s="19">
        <v>77</v>
      </c>
      <c r="N45" s="18">
        <v>29</v>
      </c>
      <c r="O45" s="19">
        <v>423</v>
      </c>
      <c r="P45" s="23">
        <f t="shared" si="9"/>
        <v>1773.3055559337884</v>
      </c>
      <c r="Q45" s="23">
        <f t="shared" si="10"/>
        <v>194.26024518547769</v>
      </c>
      <c r="R45" s="23">
        <f t="shared" si="11"/>
        <v>310.45328903473535</v>
      </c>
      <c r="S45" s="22">
        <f t="shared" si="12"/>
        <v>70.56074766355141</v>
      </c>
      <c r="T45" s="23">
        <f t="shared" si="13"/>
        <v>62.474645030425968</v>
      </c>
      <c r="U45" s="23">
        <f t="shared" si="14"/>
        <v>34.948688970284536</v>
      </c>
      <c r="V45" s="22">
        <f t="shared" si="15"/>
        <v>6.8557919621749415</v>
      </c>
      <c r="W45" s="15">
        <v>1516569561.97</v>
      </c>
      <c r="X45" s="15"/>
      <c r="Y45" s="15">
        <v>7619</v>
      </c>
      <c r="Z45" s="14">
        <v>22916</v>
      </c>
      <c r="AA45" s="84">
        <f t="shared" si="16"/>
        <v>6883391.9380636616</v>
      </c>
      <c r="AB45" s="84">
        <f t="shared" si="17"/>
        <v>1.059445178335535</v>
      </c>
      <c r="AC45" s="84">
        <f t="shared" si="18"/>
        <v>3.1865396648821527</v>
      </c>
      <c r="AD45" s="85">
        <v>17.286245353159853</v>
      </c>
      <c r="AE45" s="14">
        <v>116</v>
      </c>
      <c r="AF45" s="14">
        <v>22</v>
      </c>
      <c r="AG45" s="14">
        <v>4</v>
      </c>
    </row>
    <row r="46" spans="1:33" x14ac:dyDescent="0.2">
      <c r="A46" s="14">
        <v>87</v>
      </c>
      <c r="B46" s="14" t="s">
        <v>85</v>
      </c>
      <c r="C46" s="73" t="s">
        <v>167</v>
      </c>
      <c r="D46" s="86">
        <v>0.45485204164481952</v>
      </c>
      <c r="E46" s="15" t="s">
        <v>97</v>
      </c>
      <c r="F46" s="18">
        <v>12543</v>
      </c>
      <c r="G46" s="18">
        <v>14568.5</v>
      </c>
      <c r="H46" s="18">
        <v>689</v>
      </c>
      <c r="I46" s="19">
        <v>85</v>
      </c>
      <c r="J46" s="19">
        <v>61</v>
      </c>
      <c r="K46" s="19">
        <v>80.999999999999986</v>
      </c>
      <c r="L46" s="18">
        <v>45</v>
      </c>
      <c r="M46" s="19">
        <v>12</v>
      </c>
      <c r="N46" s="18">
        <v>3</v>
      </c>
      <c r="O46" s="19">
        <v>21</v>
      </c>
      <c r="P46" s="23">
        <f t="shared" si="9"/>
        <v>5493.1037231922182</v>
      </c>
      <c r="Q46" s="23">
        <f t="shared" si="10"/>
        <v>677.6688192617396</v>
      </c>
      <c r="R46" s="23">
        <f t="shared" si="11"/>
        <v>486.32703499960132</v>
      </c>
      <c r="S46" s="22">
        <f t="shared" si="12"/>
        <v>95.294117647058812</v>
      </c>
      <c r="T46" s="23">
        <f t="shared" si="13"/>
        <v>31.690140845070424</v>
      </c>
      <c r="U46" s="23">
        <f t="shared" si="14"/>
        <v>95.670892131069124</v>
      </c>
      <c r="V46" s="24">
        <f t="shared" si="15"/>
        <v>14.285714285714285</v>
      </c>
      <c r="W46" s="15">
        <v>267943530.91</v>
      </c>
      <c r="X46" s="15"/>
      <c r="Y46" s="15">
        <v>20000</v>
      </c>
      <c r="Z46" s="14">
        <v>27484</v>
      </c>
      <c r="AA46" s="84">
        <f t="shared" si="16"/>
        <v>21361997.202423662</v>
      </c>
      <c r="AB46" s="84">
        <f t="shared" si="17"/>
        <v>1.3728249305007378</v>
      </c>
      <c r="AC46" s="84">
        <f t="shared" si="18"/>
        <v>1.8865360194941141</v>
      </c>
      <c r="AD46" s="85">
        <v>7.59493670886076</v>
      </c>
      <c r="AE46" s="14">
        <v>11</v>
      </c>
      <c r="AF46" s="14">
        <v>1</v>
      </c>
      <c r="AG46" s="14">
        <v>2</v>
      </c>
    </row>
    <row r="47" spans="1:33" x14ac:dyDescent="0.2">
      <c r="A47" s="14">
        <v>2</v>
      </c>
      <c r="B47" s="14" t="s">
        <v>77</v>
      </c>
      <c r="C47" s="73" t="s">
        <v>166</v>
      </c>
      <c r="D47" s="86">
        <v>0.45397013515992451</v>
      </c>
      <c r="E47" s="15" t="s">
        <v>97</v>
      </c>
      <c r="F47" s="18">
        <v>62426</v>
      </c>
      <c r="G47" s="18">
        <v>7908.5</v>
      </c>
      <c r="H47" s="18">
        <v>1649</v>
      </c>
      <c r="I47" s="19">
        <v>217</v>
      </c>
      <c r="J47" s="19">
        <v>226</v>
      </c>
      <c r="K47" s="19">
        <v>170</v>
      </c>
      <c r="L47" s="18">
        <v>187</v>
      </c>
      <c r="M47" s="19">
        <v>20</v>
      </c>
      <c r="N47" s="18">
        <v>8</v>
      </c>
      <c r="O47" s="19">
        <v>77</v>
      </c>
      <c r="P47" s="23">
        <f t="shared" si="9"/>
        <v>2641.5275686412715</v>
      </c>
      <c r="Q47" s="23">
        <f t="shared" si="10"/>
        <v>347.61157210136804</v>
      </c>
      <c r="R47" s="23">
        <f t="shared" si="11"/>
        <v>362.02864191202383</v>
      </c>
      <c r="S47" s="22">
        <f t="shared" si="12"/>
        <v>78.341013824884797</v>
      </c>
      <c r="T47" s="23">
        <f t="shared" si="13"/>
        <v>47.222222222222221</v>
      </c>
      <c r="U47" s="23">
        <f t="shared" si="14"/>
        <v>32.037932912568479</v>
      </c>
      <c r="V47" s="22">
        <f t="shared" si="15"/>
        <v>10.38961038961039</v>
      </c>
      <c r="W47" s="15">
        <v>786137204.83000004</v>
      </c>
      <c r="X47" s="15"/>
      <c r="Y47" s="15">
        <v>5335</v>
      </c>
      <c r="Z47" s="14">
        <v>20805</v>
      </c>
      <c r="AA47" s="84">
        <f t="shared" si="16"/>
        <v>12593105.514208825</v>
      </c>
      <c r="AB47" s="84">
        <f t="shared" si="17"/>
        <v>0.67459063033445033</v>
      </c>
      <c r="AC47" s="84">
        <f t="shared" si="18"/>
        <v>2.6307137889612444</v>
      </c>
      <c r="AD47" s="85">
        <v>12.89875173370319</v>
      </c>
      <c r="AE47" s="14">
        <v>32</v>
      </c>
      <c r="AF47" s="14">
        <v>0</v>
      </c>
      <c r="AG47" s="14">
        <v>1</v>
      </c>
    </row>
    <row r="48" spans="1:33" x14ac:dyDescent="0.2">
      <c r="A48" s="14">
        <v>68</v>
      </c>
      <c r="B48" s="14" t="s">
        <v>47</v>
      </c>
      <c r="C48" s="73" t="s">
        <v>160</v>
      </c>
      <c r="D48" s="86">
        <v>0.44986353905878929</v>
      </c>
      <c r="E48" s="15" t="s">
        <v>97</v>
      </c>
      <c r="F48" s="18">
        <v>170900</v>
      </c>
      <c r="G48" s="18">
        <v>6579</v>
      </c>
      <c r="H48" s="18">
        <v>2808</v>
      </c>
      <c r="I48" s="19">
        <v>289</v>
      </c>
      <c r="J48" s="19">
        <v>569</v>
      </c>
      <c r="K48" s="19">
        <v>228</v>
      </c>
      <c r="L48" s="18">
        <v>296</v>
      </c>
      <c r="M48" s="19">
        <v>11</v>
      </c>
      <c r="N48" s="18">
        <v>30</v>
      </c>
      <c r="O48" s="19">
        <v>146</v>
      </c>
      <c r="P48" s="23">
        <f t="shared" si="9"/>
        <v>1643.0661205383265</v>
      </c>
      <c r="Q48" s="23">
        <f t="shared" si="10"/>
        <v>169.10473961380924</v>
      </c>
      <c r="R48" s="23">
        <f t="shared" si="11"/>
        <v>332.94324166179052</v>
      </c>
      <c r="S48" s="22">
        <f t="shared" si="12"/>
        <v>78.892733564013838</v>
      </c>
      <c r="T48" s="23">
        <f t="shared" si="13"/>
        <v>37.13927227101631</v>
      </c>
      <c r="U48" s="23">
        <f t="shared" si="14"/>
        <v>6.436512580456407</v>
      </c>
      <c r="V48" s="22">
        <f t="shared" si="15"/>
        <v>20.547945205479451</v>
      </c>
      <c r="W48" s="15">
        <v>1072096942.46</v>
      </c>
      <c r="X48" s="15"/>
      <c r="Y48" s="15"/>
      <c r="Z48" s="14" t="s">
        <v>14</v>
      </c>
      <c r="AA48" s="84">
        <f t="shared" si="16"/>
        <v>6273241.3251023991</v>
      </c>
      <c r="AB48" s="84">
        <f t="shared" si="17"/>
        <v>0</v>
      </c>
      <c r="AC48" s="14" t="s">
        <v>14</v>
      </c>
      <c r="AD48" s="85">
        <v>13.205128205128206</v>
      </c>
      <c r="AE48" s="14">
        <v>66</v>
      </c>
      <c r="AF48" s="14">
        <v>14</v>
      </c>
      <c r="AG48" s="14">
        <v>14</v>
      </c>
    </row>
    <row r="49" spans="1:33" x14ac:dyDescent="0.2">
      <c r="A49" s="14">
        <v>70</v>
      </c>
      <c r="B49" s="14" t="s">
        <v>81</v>
      </c>
      <c r="C49" s="73" t="s">
        <v>166</v>
      </c>
      <c r="D49" s="86">
        <v>0.44806109794044208</v>
      </c>
      <c r="E49" s="15" t="s">
        <v>97</v>
      </c>
      <c r="F49" s="18">
        <v>209461</v>
      </c>
      <c r="G49" s="18">
        <v>8606.5</v>
      </c>
      <c r="H49" s="18">
        <v>5400</v>
      </c>
      <c r="I49" s="19">
        <v>534</v>
      </c>
      <c r="J49" s="19">
        <v>672</v>
      </c>
      <c r="K49" s="19">
        <v>373.00000000000006</v>
      </c>
      <c r="L49" s="18">
        <v>620</v>
      </c>
      <c r="M49" s="19">
        <v>75</v>
      </c>
      <c r="N49" s="18">
        <v>28</v>
      </c>
      <c r="O49" s="19">
        <v>452</v>
      </c>
      <c r="P49" s="23">
        <f t="shared" si="9"/>
        <v>2578.0455550197889</v>
      </c>
      <c r="Q49" s="23">
        <f t="shared" si="10"/>
        <v>254.9400604408458</v>
      </c>
      <c r="R49" s="23">
        <f t="shared" si="11"/>
        <v>320.82344684690707</v>
      </c>
      <c r="S49" s="22">
        <f t="shared" si="12"/>
        <v>69.850187265917612</v>
      </c>
      <c r="T49" s="23">
        <f t="shared" si="13"/>
        <v>59.330143540669852</v>
      </c>
      <c r="U49" s="23">
        <f t="shared" si="14"/>
        <v>35.806188264163737</v>
      </c>
      <c r="V49" s="22">
        <f t="shared" si="15"/>
        <v>6.1946902654867255</v>
      </c>
      <c r="W49" s="15">
        <v>1112182621.1500001</v>
      </c>
      <c r="X49" s="15"/>
      <c r="Y49" s="15">
        <v>276</v>
      </c>
      <c r="Z49" s="14" t="s">
        <v>14</v>
      </c>
      <c r="AA49" s="84">
        <f t="shared" si="16"/>
        <v>5309736.0422703996</v>
      </c>
      <c r="AB49" s="84">
        <f t="shared" si="17"/>
        <v>3.2068785220472899E-2</v>
      </c>
      <c r="AC49" s="14" t="s">
        <v>14</v>
      </c>
      <c r="AD49" s="85">
        <v>32.980709396390786</v>
      </c>
      <c r="AE49" s="14">
        <v>109</v>
      </c>
      <c r="AF49" s="14">
        <v>23</v>
      </c>
      <c r="AG49" s="14">
        <v>20</v>
      </c>
    </row>
    <row r="50" spans="1:33" x14ac:dyDescent="0.2">
      <c r="A50" s="14">
        <v>73</v>
      </c>
      <c r="B50" s="14" t="s">
        <v>71</v>
      </c>
      <c r="C50" s="73" t="s">
        <v>164</v>
      </c>
      <c r="D50" s="86">
        <v>0.4414424144687063</v>
      </c>
      <c r="E50" s="15" t="s">
        <v>97</v>
      </c>
      <c r="F50" s="18">
        <v>214330</v>
      </c>
      <c r="G50" s="18">
        <v>7156.5</v>
      </c>
      <c r="H50" s="18">
        <v>4683</v>
      </c>
      <c r="I50" s="19">
        <v>544</v>
      </c>
      <c r="J50" s="19">
        <v>894</v>
      </c>
      <c r="K50" s="19">
        <v>419.00000000000006</v>
      </c>
      <c r="L50" s="18">
        <v>689</v>
      </c>
      <c r="M50" s="19">
        <v>70</v>
      </c>
      <c r="N50" s="18">
        <v>24</v>
      </c>
      <c r="O50" s="19">
        <v>434</v>
      </c>
      <c r="P50" s="23">
        <f t="shared" si="9"/>
        <v>2184.9484439882426</v>
      </c>
      <c r="Q50" s="23">
        <f t="shared" si="10"/>
        <v>253.81421172957587</v>
      </c>
      <c r="R50" s="23">
        <f t="shared" si="11"/>
        <v>417.11379648206037</v>
      </c>
      <c r="S50" s="22">
        <f t="shared" si="12"/>
        <v>77.02205882352942</v>
      </c>
      <c r="T50" s="23">
        <f t="shared" si="13"/>
        <v>52.475247524752476</v>
      </c>
      <c r="U50" s="23">
        <f t="shared" si="14"/>
        <v>32.6599169504969</v>
      </c>
      <c r="V50" s="22">
        <f t="shared" si="15"/>
        <v>5.5299539170506913</v>
      </c>
      <c r="W50" s="15">
        <v>1039161479.9299999</v>
      </c>
      <c r="X50" s="15"/>
      <c r="Y50" s="15">
        <v>4655</v>
      </c>
      <c r="Z50" s="14" t="s">
        <v>14</v>
      </c>
      <c r="AA50" s="84">
        <f t="shared" si="16"/>
        <v>4848418.2332384633</v>
      </c>
      <c r="AB50" s="84">
        <f t="shared" si="17"/>
        <v>0.65045762593446521</v>
      </c>
      <c r="AC50" s="14" t="s">
        <v>14</v>
      </c>
      <c r="AD50" s="85">
        <v>16.863406408094438</v>
      </c>
      <c r="AE50" s="14">
        <v>84</v>
      </c>
      <c r="AF50" s="14">
        <v>7</v>
      </c>
      <c r="AG50" s="14">
        <v>6</v>
      </c>
    </row>
    <row r="51" spans="1:33" x14ac:dyDescent="0.2">
      <c r="A51" s="14">
        <v>4</v>
      </c>
      <c r="B51" s="14" t="s">
        <v>78</v>
      </c>
      <c r="C51" s="73" t="s">
        <v>166</v>
      </c>
      <c r="D51" s="86">
        <v>0.43736959185450702</v>
      </c>
      <c r="E51" s="15" t="s">
        <v>97</v>
      </c>
      <c r="F51" s="18">
        <v>243115</v>
      </c>
      <c r="G51" s="18">
        <v>8025.5</v>
      </c>
      <c r="H51" s="18">
        <v>5930</v>
      </c>
      <c r="I51" s="19">
        <v>889</v>
      </c>
      <c r="J51" s="19">
        <v>606</v>
      </c>
      <c r="K51" s="19">
        <v>603</v>
      </c>
      <c r="L51" s="18">
        <v>601</v>
      </c>
      <c r="M51" s="19">
        <v>111</v>
      </c>
      <c r="N51" s="18">
        <v>31</v>
      </c>
      <c r="O51" s="19">
        <v>504</v>
      </c>
      <c r="P51" s="23">
        <f t="shared" si="9"/>
        <v>2439.1748760874484</v>
      </c>
      <c r="Q51" s="23">
        <f t="shared" si="10"/>
        <v>365.67056742693785</v>
      </c>
      <c r="R51" s="23">
        <f t="shared" si="11"/>
        <v>249.26475124940873</v>
      </c>
      <c r="S51" s="22">
        <f t="shared" si="12"/>
        <v>67.829021372328455</v>
      </c>
      <c r="T51" s="23">
        <f t="shared" si="13"/>
        <v>49.710504549214221</v>
      </c>
      <c r="U51" s="23">
        <f t="shared" si="14"/>
        <v>45.657404931822391</v>
      </c>
      <c r="V51" s="22">
        <f t="shared" si="15"/>
        <v>6.1507936507936503</v>
      </c>
      <c r="W51" s="15">
        <v>755946692.64999998</v>
      </c>
      <c r="X51" s="15"/>
      <c r="Y51" s="15">
        <v>4800</v>
      </c>
      <c r="Z51" s="14" t="s">
        <v>14</v>
      </c>
      <c r="AA51" s="84">
        <f t="shared" si="16"/>
        <v>3109420.2029903545</v>
      </c>
      <c r="AB51" s="84">
        <f t="shared" si="17"/>
        <v>0.59809357672419161</v>
      </c>
      <c r="AC51" s="14" t="s">
        <v>14</v>
      </c>
      <c r="AD51" s="85">
        <v>8.6775713889658981</v>
      </c>
      <c r="AE51" s="14">
        <v>72</v>
      </c>
      <c r="AF51" s="14">
        <v>21</v>
      </c>
      <c r="AG51" s="14">
        <v>31</v>
      </c>
    </row>
    <row r="52" spans="1:33" x14ac:dyDescent="0.2">
      <c r="A52" s="14">
        <v>37</v>
      </c>
      <c r="B52" s="14" t="s">
        <v>16</v>
      </c>
      <c r="C52" s="73" t="s">
        <v>160</v>
      </c>
      <c r="D52" s="86">
        <v>0.43161184235385269</v>
      </c>
      <c r="E52" s="15" t="s">
        <v>97</v>
      </c>
      <c r="F52" s="18">
        <v>175176</v>
      </c>
      <c r="G52" s="18">
        <v>7908.25</v>
      </c>
      <c r="H52" s="18">
        <v>3515</v>
      </c>
      <c r="I52" s="19">
        <v>498</v>
      </c>
      <c r="J52" s="19">
        <v>691</v>
      </c>
      <c r="K52" s="19">
        <v>377</v>
      </c>
      <c r="L52" s="18">
        <v>480</v>
      </c>
      <c r="M52" s="19">
        <v>9</v>
      </c>
      <c r="N52" s="18">
        <v>25</v>
      </c>
      <c r="O52" s="19">
        <v>309</v>
      </c>
      <c r="P52" s="23">
        <f t="shared" si="9"/>
        <v>2006.5534091428049</v>
      </c>
      <c r="Q52" s="23">
        <f t="shared" si="10"/>
        <v>284.28551856418687</v>
      </c>
      <c r="R52" s="23">
        <f t="shared" si="11"/>
        <v>394.46042836918298</v>
      </c>
      <c r="S52" s="22">
        <f t="shared" si="12"/>
        <v>75.702811244979912</v>
      </c>
      <c r="T52" s="23">
        <f t="shared" si="13"/>
        <v>44.943820224719097</v>
      </c>
      <c r="U52" s="26">
        <f t="shared" si="14"/>
        <v>5.1376900945334976</v>
      </c>
      <c r="V52" s="22">
        <f t="shared" si="15"/>
        <v>8.090614886731391</v>
      </c>
      <c r="W52" s="15">
        <v>831457734.05999994</v>
      </c>
      <c r="X52" s="15"/>
      <c r="Y52" s="15"/>
      <c r="Z52" s="14" t="s">
        <v>14</v>
      </c>
      <c r="AA52" s="84">
        <f t="shared" si="16"/>
        <v>4746413.5158925876</v>
      </c>
      <c r="AB52" s="84">
        <f t="shared" si="17"/>
        <v>0</v>
      </c>
      <c r="AC52" s="14" t="s">
        <v>14</v>
      </c>
      <c r="AD52" s="85">
        <v>10.037735849056602</v>
      </c>
      <c r="AE52" s="14">
        <v>88</v>
      </c>
      <c r="AF52" s="14">
        <v>12</v>
      </c>
      <c r="AG52" s="14">
        <v>12</v>
      </c>
    </row>
    <row r="53" spans="1:33" x14ac:dyDescent="0.2">
      <c r="A53" s="14">
        <v>62</v>
      </c>
      <c r="B53" s="14" t="s">
        <v>45</v>
      </c>
      <c r="C53" s="73" t="s">
        <v>160</v>
      </c>
      <c r="D53" s="86">
        <v>0.42825199691755278</v>
      </c>
      <c r="E53" s="15" t="s">
        <v>97</v>
      </c>
      <c r="F53" s="18">
        <v>184381</v>
      </c>
      <c r="G53" s="18">
        <v>7070.75</v>
      </c>
      <c r="H53" s="18">
        <v>3008</v>
      </c>
      <c r="I53" s="19">
        <v>452</v>
      </c>
      <c r="J53" s="19">
        <v>567</v>
      </c>
      <c r="K53" s="19">
        <v>342</v>
      </c>
      <c r="L53" s="18">
        <v>319</v>
      </c>
      <c r="M53" s="19">
        <v>12</v>
      </c>
      <c r="N53" s="18">
        <v>16</v>
      </c>
      <c r="O53" s="19">
        <v>332</v>
      </c>
      <c r="P53" s="23">
        <f t="shared" si="9"/>
        <v>1631.4045373438696</v>
      </c>
      <c r="Q53" s="23">
        <f t="shared" si="10"/>
        <v>245.14456478704423</v>
      </c>
      <c r="R53" s="23">
        <f t="shared" si="11"/>
        <v>307.51541644746476</v>
      </c>
      <c r="S53" s="22">
        <f t="shared" si="12"/>
        <v>75.663716814159287</v>
      </c>
      <c r="T53" s="23">
        <f t="shared" si="13"/>
        <v>35.093509350935093</v>
      </c>
      <c r="U53" s="23">
        <f t="shared" si="14"/>
        <v>6.508262781956927</v>
      </c>
      <c r="V53" s="22">
        <f t="shared" si="15"/>
        <v>4.8192771084337354</v>
      </c>
      <c r="W53" s="15">
        <v>703669300.48000002</v>
      </c>
      <c r="X53" s="15"/>
      <c r="Y53" s="15"/>
      <c r="Z53" s="14">
        <v>14476</v>
      </c>
      <c r="AA53" s="84">
        <f t="shared" si="16"/>
        <v>3816387.265933041</v>
      </c>
      <c r="AB53" s="84">
        <f t="shared" si="17"/>
        <v>0</v>
      </c>
      <c r="AC53" s="84">
        <f>Z53/$G53</f>
        <v>2.0473075699183254</v>
      </c>
      <c r="AD53" s="85">
        <v>52.235550708833159</v>
      </c>
      <c r="AE53" s="14">
        <v>76</v>
      </c>
      <c r="AF53" s="14">
        <v>5</v>
      </c>
      <c r="AG53" s="14">
        <v>5</v>
      </c>
    </row>
    <row r="54" spans="1:33" x14ac:dyDescent="0.2">
      <c r="A54" s="14">
        <v>66</v>
      </c>
      <c r="B54" s="14" t="s">
        <v>72</v>
      </c>
      <c r="C54" s="73" t="s">
        <v>165</v>
      </c>
      <c r="D54" s="86">
        <v>0.42529259884169418</v>
      </c>
      <c r="E54" s="15" t="s">
        <v>97</v>
      </c>
      <c r="F54" s="18">
        <v>832051</v>
      </c>
      <c r="G54" s="18">
        <v>7895.5</v>
      </c>
      <c r="H54" s="18">
        <v>18747</v>
      </c>
      <c r="I54" s="19">
        <v>2115</v>
      </c>
      <c r="J54" s="19">
        <v>3495</v>
      </c>
      <c r="K54" s="19">
        <v>1635</v>
      </c>
      <c r="L54" s="18">
        <v>2243</v>
      </c>
      <c r="M54" s="19">
        <v>140</v>
      </c>
      <c r="N54" s="18">
        <v>122</v>
      </c>
      <c r="O54" s="19">
        <v>1597</v>
      </c>
      <c r="P54" s="23">
        <f t="shared" si="9"/>
        <v>2253.1070811765144</v>
      </c>
      <c r="Q54" s="23">
        <f t="shared" si="10"/>
        <v>254.19114934060534</v>
      </c>
      <c r="R54" s="23">
        <f t="shared" si="11"/>
        <v>420.04636735007824</v>
      </c>
      <c r="S54" s="22">
        <f t="shared" si="12"/>
        <v>77.304964539007088</v>
      </c>
      <c r="T54" s="23">
        <f t="shared" si="13"/>
        <v>43.723196881091617</v>
      </c>
      <c r="U54" s="23">
        <f t="shared" si="14"/>
        <v>16.825891682120446</v>
      </c>
      <c r="V54" s="22">
        <f t="shared" si="15"/>
        <v>7.6393237319974956</v>
      </c>
      <c r="W54" s="15">
        <v>4922948437.7600002</v>
      </c>
      <c r="X54" s="15"/>
      <c r="Y54" s="15">
        <v>9092</v>
      </c>
      <c r="Z54" s="14">
        <v>100000</v>
      </c>
      <c r="AA54" s="84">
        <f t="shared" si="16"/>
        <v>5916642.6550295604</v>
      </c>
      <c r="AB54" s="84">
        <f t="shared" si="17"/>
        <v>1.1515420176049649</v>
      </c>
      <c r="AC54" s="84">
        <f>Z54/$G54</f>
        <v>12.665442340573744</v>
      </c>
      <c r="AD54" s="85">
        <v>18.840304182509506</v>
      </c>
      <c r="AE54" s="14">
        <v>303</v>
      </c>
      <c r="AF54" s="14">
        <v>54</v>
      </c>
      <c r="AG54" s="14">
        <v>99</v>
      </c>
    </row>
    <row r="55" spans="1:33" x14ac:dyDescent="0.2">
      <c r="A55" s="14">
        <v>13</v>
      </c>
      <c r="B55" s="14" t="s">
        <v>65</v>
      </c>
      <c r="C55" s="73" t="s">
        <v>164</v>
      </c>
      <c r="D55" s="86">
        <v>0.42065982274889174</v>
      </c>
      <c r="E55" s="15" t="s">
        <v>97</v>
      </c>
      <c r="F55" s="18">
        <v>135308</v>
      </c>
      <c r="G55" s="18">
        <v>6730</v>
      </c>
      <c r="H55" s="18">
        <v>1913</v>
      </c>
      <c r="I55" s="19">
        <v>182</v>
      </c>
      <c r="J55" s="19">
        <v>408</v>
      </c>
      <c r="K55" s="19">
        <v>124</v>
      </c>
      <c r="L55" s="18">
        <v>237</v>
      </c>
      <c r="M55" s="19">
        <v>10</v>
      </c>
      <c r="N55" s="18">
        <v>17</v>
      </c>
      <c r="O55" s="19">
        <v>132</v>
      </c>
      <c r="P55" s="23">
        <f t="shared" si="9"/>
        <v>1413.8114523901024</v>
      </c>
      <c r="Q55" s="23">
        <f t="shared" si="10"/>
        <v>134.50793744641854</v>
      </c>
      <c r="R55" s="23">
        <f t="shared" si="11"/>
        <v>301.53427735241081</v>
      </c>
      <c r="S55" s="22">
        <f t="shared" si="12"/>
        <v>68.131868131868131</v>
      </c>
      <c r="T55" s="23">
        <f t="shared" si="13"/>
        <v>44.548872180451127</v>
      </c>
      <c r="U55" s="23">
        <f t="shared" si="14"/>
        <v>7.3905460135394794</v>
      </c>
      <c r="V55" s="22">
        <f t="shared" si="15"/>
        <v>12.878787878787879</v>
      </c>
      <c r="W55" s="15">
        <v>605055982.11000001</v>
      </c>
      <c r="X55" s="15"/>
      <c r="Y55" s="15">
        <v>1603</v>
      </c>
      <c r="Z55" s="14">
        <v>500</v>
      </c>
      <c r="AA55" s="84">
        <f t="shared" si="16"/>
        <v>4471694.0765512753</v>
      </c>
      <c r="AB55" s="84">
        <f t="shared" si="17"/>
        <v>0.23818722139673104</v>
      </c>
      <c r="AC55" s="84">
        <f>Z55/$G55</f>
        <v>7.4294205052005943E-2</v>
      </c>
      <c r="AD55" s="85">
        <v>24.334251606978878</v>
      </c>
      <c r="AE55" s="14">
        <v>36</v>
      </c>
      <c r="AF55" s="14">
        <v>3</v>
      </c>
      <c r="AG55" s="14">
        <v>0</v>
      </c>
    </row>
    <row r="56" spans="1:33" x14ac:dyDescent="0.2">
      <c r="A56" s="14">
        <v>85</v>
      </c>
      <c r="B56" s="14" t="s">
        <v>12</v>
      </c>
      <c r="C56" s="73" t="s">
        <v>162</v>
      </c>
      <c r="D56" s="86">
        <v>0.41215881640849278</v>
      </c>
      <c r="E56" s="15" t="s">
        <v>97</v>
      </c>
      <c r="F56" s="18">
        <v>66069</v>
      </c>
      <c r="G56" s="18">
        <v>6042</v>
      </c>
      <c r="H56" s="18">
        <v>680</v>
      </c>
      <c r="I56" s="19">
        <v>98</v>
      </c>
      <c r="J56" s="19">
        <v>62</v>
      </c>
      <c r="K56" s="19">
        <v>58</v>
      </c>
      <c r="L56" s="18">
        <v>35</v>
      </c>
      <c r="M56" s="19">
        <v>2</v>
      </c>
      <c r="N56" s="18">
        <v>1</v>
      </c>
      <c r="O56" s="19">
        <v>65</v>
      </c>
      <c r="P56" s="23">
        <f t="shared" si="9"/>
        <v>1029.2270202364195</v>
      </c>
      <c r="Q56" s="23">
        <f t="shared" si="10"/>
        <v>148.32977644583693</v>
      </c>
      <c r="R56" s="23">
        <f t="shared" si="11"/>
        <v>93.841287139202947</v>
      </c>
      <c r="S56" s="22">
        <f t="shared" si="12"/>
        <v>59.183673469387756</v>
      </c>
      <c r="T56" s="23">
        <f t="shared" si="13"/>
        <v>29.166666666666668</v>
      </c>
      <c r="U56" s="23">
        <f t="shared" si="14"/>
        <v>3.0271382948129983</v>
      </c>
      <c r="V56" s="22">
        <f t="shared" si="15"/>
        <v>1.5384615384615385</v>
      </c>
      <c r="W56" s="15">
        <v>973160176.75999999</v>
      </c>
      <c r="X56" s="15"/>
      <c r="Y56" s="15"/>
      <c r="Z56" s="14" t="s">
        <v>14</v>
      </c>
      <c r="AA56" s="84">
        <f t="shared" si="16"/>
        <v>14729452.190285912</v>
      </c>
      <c r="AB56" s="84">
        <f t="shared" si="17"/>
        <v>0</v>
      </c>
      <c r="AC56" s="14" t="s">
        <v>14</v>
      </c>
      <c r="AD56" s="85">
        <v>1.8181818181818181</v>
      </c>
      <c r="AE56" s="14">
        <v>5</v>
      </c>
      <c r="AF56" s="14">
        <v>0</v>
      </c>
      <c r="AG56" s="14">
        <v>0</v>
      </c>
    </row>
    <row r="57" spans="1:33" x14ac:dyDescent="0.2">
      <c r="A57" s="14">
        <v>39</v>
      </c>
      <c r="B57" s="14" t="s">
        <v>19</v>
      </c>
      <c r="C57" s="73" t="s">
        <v>161</v>
      </c>
      <c r="D57" s="86">
        <v>0.40579191052188046</v>
      </c>
      <c r="E57" s="15" t="s">
        <v>97</v>
      </c>
      <c r="F57" s="18">
        <v>174740</v>
      </c>
      <c r="G57" s="18">
        <v>7802.25</v>
      </c>
      <c r="H57" s="18">
        <v>3366</v>
      </c>
      <c r="I57" s="19">
        <v>274</v>
      </c>
      <c r="J57" s="19">
        <v>771</v>
      </c>
      <c r="K57" s="19">
        <v>204</v>
      </c>
      <c r="L57" s="18">
        <v>424</v>
      </c>
      <c r="M57" s="19">
        <v>35</v>
      </c>
      <c r="N57" s="18">
        <v>32</v>
      </c>
      <c r="O57" s="19">
        <v>248</v>
      </c>
      <c r="P57" s="23">
        <f t="shared" si="9"/>
        <v>1926.2904887261075</v>
      </c>
      <c r="Q57" s="23">
        <f t="shared" si="10"/>
        <v>156.80439510129335</v>
      </c>
      <c r="R57" s="23">
        <f t="shared" si="11"/>
        <v>441.22696577772695</v>
      </c>
      <c r="S57" s="22">
        <f t="shared" si="12"/>
        <v>74.452554744525543</v>
      </c>
      <c r="T57" s="23">
        <f t="shared" si="13"/>
        <v>43.487179487179489</v>
      </c>
      <c r="U57" s="23">
        <f t="shared" si="14"/>
        <v>20.029758498340392</v>
      </c>
      <c r="V57" s="22">
        <f t="shared" si="15"/>
        <v>12.903225806451612</v>
      </c>
      <c r="W57" s="15">
        <v>497820753.22000003</v>
      </c>
      <c r="X57" s="15"/>
      <c r="Y57" s="15">
        <v>5543</v>
      </c>
      <c r="Z57" s="14">
        <v>131423</v>
      </c>
      <c r="AA57" s="84">
        <f t="shared" si="16"/>
        <v>2848922.7035595747</v>
      </c>
      <c r="AB57" s="84">
        <f t="shared" si="17"/>
        <v>0.7104360921529046</v>
      </c>
      <c r="AC57" s="84">
        <f t="shared" ref="AC57:AC63" si="19">Z57/$G57</f>
        <v>16.844243647665738</v>
      </c>
      <c r="AD57" s="85">
        <v>23.607038123167158</v>
      </c>
      <c r="AE57" s="14">
        <v>83</v>
      </c>
      <c r="AF57" s="14">
        <v>24</v>
      </c>
      <c r="AG57" s="14">
        <v>20</v>
      </c>
    </row>
    <row r="58" spans="1:33" x14ac:dyDescent="0.2">
      <c r="A58" s="14">
        <v>12</v>
      </c>
      <c r="B58" s="14" t="s">
        <v>64</v>
      </c>
      <c r="C58" s="73" t="s">
        <v>164</v>
      </c>
      <c r="D58" s="86">
        <v>0.4003834368140366</v>
      </c>
      <c r="E58" s="15" t="s">
        <v>97</v>
      </c>
      <c r="F58" s="18">
        <v>136985</v>
      </c>
      <c r="G58" s="18">
        <v>7013.75</v>
      </c>
      <c r="H58" s="18">
        <v>2506</v>
      </c>
      <c r="I58" s="19">
        <v>326</v>
      </c>
      <c r="J58" s="19">
        <v>505</v>
      </c>
      <c r="K58" s="19">
        <v>233</v>
      </c>
      <c r="L58" s="18">
        <v>293</v>
      </c>
      <c r="M58" s="19">
        <v>18</v>
      </c>
      <c r="N58" s="18">
        <v>16</v>
      </c>
      <c r="O58" s="19">
        <v>192</v>
      </c>
      <c r="P58" s="23">
        <f t="shared" si="9"/>
        <v>1829.397379275103</v>
      </c>
      <c r="Q58" s="23">
        <f t="shared" si="10"/>
        <v>237.9822608314779</v>
      </c>
      <c r="R58" s="23">
        <f t="shared" si="11"/>
        <v>368.65350220827099</v>
      </c>
      <c r="S58" s="22">
        <f t="shared" si="12"/>
        <v>71.472392638036808</v>
      </c>
      <c r="T58" s="23">
        <f t="shared" si="13"/>
        <v>39.701897018970186</v>
      </c>
      <c r="U58" s="23">
        <f t="shared" si="14"/>
        <v>13.140124831185895</v>
      </c>
      <c r="V58" s="22">
        <f t="shared" si="15"/>
        <v>8.3333333333333321</v>
      </c>
      <c r="W58" s="15">
        <v>542153854.42999995</v>
      </c>
      <c r="X58" s="15"/>
      <c r="Y58" s="15">
        <v>5456</v>
      </c>
      <c r="Z58" s="14">
        <v>72357</v>
      </c>
      <c r="AA58" s="84">
        <f t="shared" si="16"/>
        <v>3957760.7360659922</v>
      </c>
      <c r="AB58" s="84">
        <f t="shared" si="17"/>
        <v>0.77790055248618784</v>
      </c>
      <c r="AC58" s="84">
        <f t="shared" si="19"/>
        <v>10.316449830689717</v>
      </c>
      <c r="AD58" s="85">
        <v>12.320916905444127</v>
      </c>
      <c r="AE58" s="14">
        <v>29</v>
      </c>
      <c r="AF58" s="14">
        <v>6</v>
      </c>
      <c r="AG58" s="14">
        <v>35</v>
      </c>
    </row>
    <row r="59" spans="1:33" x14ac:dyDescent="0.2">
      <c r="A59" s="14">
        <v>47</v>
      </c>
      <c r="B59" s="14" t="s">
        <v>30</v>
      </c>
      <c r="C59" s="73" t="s">
        <v>161</v>
      </c>
      <c r="D59" s="86">
        <v>0.395278184087</v>
      </c>
      <c r="E59" s="15" t="s">
        <v>98</v>
      </c>
      <c r="F59" s="18">
        <v>276615</v>
      </c>
      <c r="G59" s="18">
        <v>6777</v>
      </c>
      <c r="H59" s="18">
        <v>5456</v>
      </c>
      <c r="I59" s="19">
        <v>849</v>
      </c>
      <c r="J59" s="19">
        <v>1168</v>
      </c>
      <c r="K59" s="19">
        <v>622.99999999999989</v>
      </c>
      <c r="L59" s="18">
        <v>733</v>
      </c>
      <c r="M59" s="19">
        <v>43</v>
      </c>
      <c r="N59" s="18">
        <v>29</v>
      </c>
      <c r="O59" s="19">
        <v>671</v>
      </c>
      <c r="P59" s="23">
        <f t="shared" si="9"/>
        <v>1972.4165356180972</v>
      </c>
      <c r="Q59" s="23">
        <f t="shared" si="10"/>
        <v>306.92478715904781</v>
      </c>
      <c r="R59" s="23">
        <f t="shared" si="11"/>
        <v>422.24752815284785</v>
      </c>
      <c r="S59" s="22">
        <f t="shared" si="12"/>
        <v>73.380447585394563</v>
      </c>
      <c r="T59" s="23">
        <f t="shared" si="13"/>
        <v>40.926856504745949</v>
      </c>
      <c r="U59" s="23">
        <f t="shared" si="14"/>
        <v>15.545071670010664</v>
      </c>
      <c r="V59" s="22">
        <f t="shared" si="15"/>
        <v>4.3219076005961252</v>
      </c>
      <c r="W59" s="15">
        <v>1299383955.3299999</v>
      </c>
      <c r="X59" s="15"/>
      <c r="Y59" s="15">
        <v>7524</v>
      </c>
      <c r="Z59" s="14">
        <v>14935</v>
      </c>
      <c r="AA59" s="84">
        <f t="shared" si="16"/>
        <v>4697445.7470852984</v>
      </c>
      <c r="AB59" s="84">
        <f t="shared" si="17"/>
        <v>1.1102257636122177</v>
      </c>
      <c r="AC59" s="84">
        <f t="shared" si="19"/>
        <v>2.2037774826619447</v>
      </c>
      <c r="AD59" s="85">
        <v>44.12238325281804</v>
      </c>
      <c r="AE59" s="14">
        <v>83</v>
      </c>
      <c r="AF59" s="14">
        <v>9</v>
      </c>
      <c r="AG59" s="14">
        <v>4</v>
      </c>
    </row>
    <row r="60" spans="1:33" x14ac:dyDescent="0.2">
      <c r="A60" s="14">
        <v>78</v>
      </c>
      <c r="B60" s="14" t="s">
        <v>11</v>
      </c>
      <c r="C60" s="73" t="s">
        <v>161</v>
      </c>
      <c r="D60" s="86">
        <v>0.39477762440039782</v>
      </c>
      <c r="E60" s="15" t="s">
        <v>98</v>
      </c>
      <c r="F60" s="18">
        <v>746110</v>
      </c>
      <c r="G60" s="18">
        <v>8014.5</v>
      </c>
      <c r="H60" s="18">
        <v>8820</v>
      </c>
      <c r="I60" s="19">
        <v>1269</v>
      </c>
      <c r="J60" s="19">
        <v>2136</v>
      </c>
      <c r="K60" s="19">
        <v>698</v>
      </c>
      <c r="L60" s="18">
        <v>1781</v>
      </c>
      <c r="M60" s="19">
        <v>93</v>
      </c>
      <c r="N60" s="18">
        <v>35</v>
      </c>
      <c r="O60" s="19">
        <v>682</v>
      </c>
      <c r="P60" s="23">
        <f t="shared" si="9"/>
        <v>1182.1313211188699</v>
      </c>
      <c r="Q60" s="23">
        <f t="shared" si="10"/>
        <v>170.08215946710268</v>
      </c>
      <c r="R60" s="23">
        <f t="shared" si="11"/>
        <v>286.28486416212087</v>
      </c>
      <c r="S60" s="22">
        <f t="shared" si="12"/>
        <v>55.003940110323093</v>
      </c>
      <c r="T60" s="23">
        <f t="shared" si="13"/>
        <v>62.844036697247709</v>
      </c>
      <c r="U60" s="23">
        <f t="shared" si="14"/>
        <v>12.464649984586723</v>
      </c>
      <c r="V60" s="22">
        <f t="shared" si="15"/>
        <v>5.1319648093841641</v>
      </c>
      <c r="W60" s="15">
        <v>1384726143.6900001</v>
      </c>
      <c r="X60" s="15"/>
      <c r="Y60" s="15"/>
      <c r="Z60" s="14">
        <v>11954</v>
      </c>
      <c r="AA60" s="84">
        <f t="shared" si="16"/>
        <v>1855927.6027529454</v>
      </c>
      <c r="AB60" s="84">
        <f t="shared" si="17"/>
        <v>0</v>
      </c>
      <c r="AC60" s="84">
        <f t="shared" si="19"/>
        <v>1.4915465718385426</v>
      </c>
      <c r="AD60" s="85">
        <v>37.583892617449663</v>
      </c>
      <c r="AE60" s="14">
        <v>338</v>
      </c>
      <c r="AF60" s="14">
        <v>21</v>
      </c>
      <c r="AG60" s="14">
        <v>3</v>
      </c>
    </row>
    <row r="61" spans="1:33" x14ac:dyDescent="0.2">
      <c r="A61" s="14">
        <v>18</v>
      </c>
      <c r="B61" s="14" t="s">
        <v>67</v>
      </c>
      <c r="C61" s="73" t="s">
        <v>164</v>
      </c>
      <c r="D61" s="86">
        <v>0.39009045799396525</v>
      </c>
      <c r="E61" s="15" t="s">
        <v>98</v>
      </c>
      <c r="F61" s="18">
        <v>320961</v>
      </c>
      <c r="G61" s="18">
        <v>7180.5</v>
      </c>
      <c r="H61" s="18">
        <v>5841</v>
      </c>
      <c r="I61" s="19">
        <v>572</v>
      </c>
      <c r="J61" s="19">
        <v>1330</v>
      </c>
      <c r="K61" s="19">
        <v>403</v>
      </c>
      <c r="L61" s="18">
        <v>750</v>
      </c>
      <c r="M61" s="19">
        <v>93</v>
      </c>
      <c r="N61" s="18">
        <v>68</v>
      </c>
      <c r="O61" s="19">
        <v>499</v>
      </c>
      <c r="P61" s="23">
        <f t="shared" si="9"/>
        <v>1819.8472711637864</v>
      </c>
      <c r="Q61" s="23">
        <f t="shared" si="10"/>
        <v>178.214798682706</v>
      </c>
      <c r="R61" s="23">
        <f t="shared" si="11"/>
        <v>414.38056337062761</v>
      </c>
      <c r="S61" s="22">
        <f t="shared" si="12"/>
        <v>70.454545454545453</v>
      </c>
      <c r="T61" s="23">
        <f t="shared" si="13"/>
        <v>43.277553375649163</v>
      </c>
      <c r="U61" s="23">
        <f t="shared" si="14"/>
        <v>28.975483002607795</v>
      </c>
      <c r="V61" s="22">
        <f t="shared" si="15"/>
        <v>13.627254509018035</v>
      </c>
      <c r="W61" s="15">
        <v>861263726.66999996</v>
      </c>
      <c r="X61" s="15"/>
      <c r="Y61" s="15">
        <v>7330</v>
      </c>
      <c r="Z61" s="14">
        <v>3803</v>
      </c>
      <c r="AA61" s="84">
        <f t="shared" si="16"/>
        <v>2683390.5884827129</v>
      </c>
      <c r="AB61" s="84">
        <f t="shared" si="17"/>
        <v>1.020820277139475</v>
      </c>
      <c r="AC61" s="84">
        <f t="shared" si="19"/>
        <v>0.5296288559292528</v>
      </c>
      <c r="AD61" s="85">
        <v>21.494708994708994</v>
      </c>
      <c r="AE61" s="14">
        <v>179</v>
      </c>
      <c r="AF61" s="14">
        <v>7</v>
      </c>
      <c r="AG61" s="14">
        <v>7</v>
      </c>
    </row>
    <row r="62" spans="1:33" x14ac:dyDescent="0.2">
      <c r="A62" s="14">
        <v>30</v>
      </c>
      <c r="B62" s="14" t="s">
        <v>3</v>
      </c>
      <c r="C62" s="73" t="s">
        <v>161</v>
      </c>
      <c r="D62" s="86">
        <v>0.38151271204050419</v>
      </c>
      <c r="E62" s="15" t="s">
        <v>98</v>
      </c>
      <c r="F62" s="18">
        <v>209571</v>
      </c>
      <c r="G62" s="18">
        <v>6915.75</v>
      </c>
      <c r="H62" s="18">
        <v>3645</v>
      </c>
      <c r="I62" s="19">
        <v>497</v>
      </c>
      <c r="J62" s="19">
        <v>831</v>
      </c>
      <c r="K62" s="19">
        <v>285.99999999999994</v>
      </c>
      <c r="L62" s="18">
        <v>729</v>
      </c>
      <c r="M62" s="19">
        <v>32</v>
      </c>
      <c r="N62" s="18">
        <v>18</v>
      </c>
      <c r="O62" s="19">
        <v>172</v>
      </c>
      <c r="P62" s="23">
        <f t="shared" si="9"/>
        <v>1739.2673604649499</v>
      </c>
      <c r="Q62" s="23">
        <f t="shared" si="10"/>
        <v>237.15113255173662</v>
      </c>
      <c r="R62" s="23">
        <f t="shared" si="11"/>
        <v>396.52432827060994</v>
      </c>
      <c r="S62" s="22">
        <f t="shared" si="12"/>
        <v>57.545271629778661</v>
      </c>
      <c r="T62" s="23">
        <f t="shared" si="13"/>
        <v>65.264100268576541</v>
      </c>
      <c r="U62" s="23">
        <f t="shared" si="14"/>
        <v>15.269288212586666</v>
      </c>
      <c r="V62" s="22">
        <f t="shared" si="15"/>
        <v>10.465116279069768</v>
      </c>
      <c r="W62" s="15">
        <v>890271189.91999996</v>
      </c>
      <c r="X62" s="15"/>
      <c r="Y62" s="15">
        <v>10952</v>
      </c>
      <c r="Z62" s="14">
        <v>5000</v>
      </c>
      <c r="AA62" s="84">
        <f t="shared" si="16"/>
        <v>4248064.8082034253</v>
      </c>
      <c r="AB62" s="84">
        <f t="shared" si="17"/>
        <v>1.5836315656291797</v>
      </c>
      <c r="AC62" s="84">
        <f t="shared" si="19"/>
        <v>0.72298738387015149</v>
      </c>
      <c r="AD62" s="85">
        <v>19.537160658655985</v>
      </c>
      <c r="AE62" s="14">
        <v>171</v>
      </c>
      <c r="AF62" s="14">
        <v>17</v>
      </c>
      <c r="AG62" s="14">
        <v>12</v>
      </c>
    </row>
    <row r="63" spans="1:33" x14ac:dyDescent="0.2">
      <c r="A63" s="14">
        <v>51</v>
      </c>
      <c r="B63" s="14" t="s">
        <v>34</v>
      </c>
      <c r="C63" s="73" t="s">
        <v>161</v>
      </c>
      <c r="D63" s="86">
        <v>0.37904765160274123</v>
      </c>
      <c r="E63" s="15" t="s">
        <v>98</v>
      </c>
      <c r="F63" s="18">
        <v>147640</v>
      </c>
      <c r="G63" s="18">
        <v>11273.25</v>
      </c>
      <c r="H63" s="18">
        <v>2854</v>
      </c>
      <c r="I63" s="19">
        <v>244</v>
      </c>
      <c r="J63" s="19">
        <v>616</v>
      </c>
      <c r="K63" s="19">
        <v>173</v>
      </c>
      <c r="L63" s="18">
        <v>321</v>
      </c>
      <c r="M63" s="19">
        <v>77</v>
      </c>
      <c r="N63" s="18">
        <v>36</v>
      </c>
      <c r="O63" s="19">
        <v>361</v>
      </c>
      <c r="P63" s="23">
        <f t="shared" si="9"/>
        <v>1933.0804659983744</v>
      </c>
      <c r="Q63" s="23">
        <f t="shared" si="10"/>
        <v>165.26686534814414</v>
      </c>
      <c r="R63" s="23">
        <f t="shared" si="11"/>
        <v>417.23110268219995</v>
      </c>
      <c r="S63" s="22">
        <f t="shared" si="12"/>
        <v>70.901639344262293</v>
      </c>
      <c r="T63" s="23">
        <f t="shared" si="13"/>
        <v>40.684410646387832</v>
      </c>
      <c r="U63" s="23">
        <f t="shared" si="14"/>
        <v>52.153887835274993</v>
      </c>
      <c r="V63" s="22">
        <f t="shared" si="15"/>
        <v>9.97229916897507</v>
      </c>
      <c r="W63" s="15">
        <v>1030541428.58</v>
      </c>
      <c r="X63" s="15"/>
      <c r="Y63" s="15">
        <v>11617</v>
      </c>
      <c r="Z63" s="14">
        <v>100000</v>
      </c>
      <c r="AA63" s="84">
        <f t="shared" si="16"/>
        <v>6980096.3734760238</v>
      </c>
      <c r="AB63" s="84">
        <f t="shared" si="17"/>
        <v>1.0304925376444238</v>
      </c>
      <c r="AC63" s="84">
        <f t="shared" si="19"/>
        <v>8.8705564056505448</v>
      </c>
      <c r="AD63" s="85">
        <v>29.677419354838708</v>
      </c>
      <c r="AE63" s="14">
        <v>77</v>
      </c>
      <c r="AF63" s="14">
        <v>10</v>
      </c>
      <c r="AG63" s="14">
        <v>10</v>
      </c>
    </row>
    <row r="64" spans="1:33" x14ac:dyDescent="0.2">
      <c r="A64" s="14">
        <v>45</v>
      </c>
      <c r="B64" s="14" t="s">
        <v>28</v>
      </c>
      <c r="C64" s="73" t="s">
        <v>165</v>
      </c>
      <c r="D64" s="86">
        <v>0.36899484317021614</v>
      </c>
      <c r="E64" s="15" t="s">
        <v>98</v>
      </c>
      <c r="F64" s="18">
        <v>173924</v>
      </c>
      <c r="G64" s="18">
        <v>7383.25</v>
      </c>
      <c r="H64" s="18">
        <v>5253</v>
      </c>
      <c r="I64" s="19">
        <v>733</v>
      </c>
      <c r="J64" s="19">
        <v>598</v>
      </c>
      <c r="K64" s="19">
        <v>496</v>
      </c>
      <c r="L64" s="18">
        <v>432</v>
      </c>
      <c r="M64" s="19">
        <v>230</v>
      </c>
      <c r="N64" s="18">
        <v>29</v>
      </c>
      <c r="O64" s="19">
        <v>429</v>
      </c>
      <c r="P64" s="23">
        <f t="shared" si="9"/>
        <v>3020.2847220625099</v>
      </c>
      <c r="Q64" s="23">
        <f t="shared" si="10"/>
        <v>421.44844874772889</v>
      </c>
      <c r="R64" s="23">
        <f t="shared" si="11"/>
        <v>343.82833881465467</v>
      </c>
      <c r="S64" s="22">
        <f t="shared" si="12"/>
        <v>67.667121418826738</v>
      </c>
      <c r="T64" s="23">
        <f t="shared" si="13"/>
        <v>39.488117001828158</v>
      </c>
      <c r="U64" s="23">
        <f t="shared" si="14"/>
        <v>132.24166877486718</v>
      </c>
      <c r="V64" s="22">
        <f t="shared" si="15"/>
        <v>6.7599067599067597</v>
      </c>
      <c r="W64" s="15">
        <v>1280361116.4400001</v>
      </c>
      <c r="X64" s="15"/>
      <c r="Y64" s="15"/>
      <c r="Z64" s="14" t="s">
        <v>14</v>
      </c>
      <c r="AA64" s="84">
        <f t="shared" si="16"/>
        <v>7361612.6379338102</v>
      </c>
      <c r="AB64" s="84">
        <f t="shared" si="17"/>
        <v>0</v>
      </c>
      <c r="AC64" s="14" t="s">
        <v>14</v>
      </c>
      <c r="AD64" s="85">
        <v>14.347450302506481</v>
      </c>
      <c r="AE64" s="14">
        <v>112</v>
      </c>
      <c r="AF64" s="14">
        <v>12</v>
      </c>
      <c r="AG64" s="14">
        <v>4</v>
      </c>
    </row>
    <row r="65" spans="1:33" x14ac:dyDescent="0.2">
      <c r="A65" s="14">
        <v>71</v>
      </c>
      <c r="B65" s="14" t="s">
        <v>49</v>
      </c>
      <c r="C65" s="73" t="s">
        <v>160</v>
      </c>
      <c r="D65" s="86">
        <v>0.36592857473456075</v>
      </c>
      <c r="E65" s="15" t="s">
        <v>98</v>
      </c>
      <c r="F65" s="18">
        <v>234709</v>
      </c>
      <c r="G65" s="18">
        <v>7367.75</v>
      </c>
      <c r="H65" s="18">
        <v>4604</v>
      </c>
      <c r="I65" s="19">
        <v>526</v>
      </c>
      <c r="J65" s="19">
        <v>1024</v>
      </c>
      <c r="K65" s="19">
        <v>322</v>
      </c>
      <c r="L65" s="18">
        <v>797</v>
      </c>
      <c r="M65" s="19">
        <v>117</v>
      </c>
      <c r="N65" s="18">
        <v>16</v>
      </c>
      <c r="O65" s="19">
        <v>368</v>
      </c>
      <c r="P65" s="23">
        <f t="shared" si="9"/>
        <v>1961.5779539770524</v>
      </c>
      <c r="Q65" s="23">
        <f t="shared" si="10"/>
        <v>224.10729882535395</v>
      </c>
      <c r="R65" s="23">
        <f t="shared" si="11"/>
        <v>436.28493155354079</v>
      </c>
      <c r="S65" s="22">
        <f t="shared" si="12"/>
        <v>61.216730038022817</v>
      </c>
      <c r="T65" s="23">
        <f t="shared" si="13"/>
        <v>59.21248142644874</v>
      </c>
      <c r="U65" s="23">
        <f t="shared" si="14"/>
        <v>49.848961906019795</v>
      </c>
      <c r="V65" s="22">
        <f t="shared" si="15"/>
        <v>4.3478260869565215</v>
      </c>
      <c r="W65" s="15">
        <v>1424306059.1800001</v>
      </c>
      <c r="X65" s="15"/>
      <c r="Y65" s="15">
        <v>5685</v>
      </c>
      <c r="Z65" s="14">
        <v>29102</v>
      </c>
      <c r="AA65" s="84">
        <f t="shared" si="16"/>
        <v>6068391.3236390604</v>
      </c>
      <c r="AB65" s="84">
        <f t="shared" si="17"/>
        <v>0.77160598554511217</v>
      </c>
      <c r="AC65" s="84">
        <f>Z65/$G65</f>
        <v>3.9499168674289979</v>
      </c>
      <c r="AD65" s="85">
        <v>24.236641221374043</v>
      </c>
      <c r="AE65" s="14">
        <v>83</v>
      </c>
      <c r="AF65" s="14">
        <v>21</v>
      </c>
      <c r="AG65" s="14">
        <v>0</v>
      </c>
    </row>
    <row r="66" spans="1:33" x14ac:dyDescent="0.2">
      <c r="A66" s="14">
        <v>10</v>
      </c>
      <c r="B66" s="14" t="s">
        <v>51</v>
      </c>
      <c r="C66" s="73" t="s">
        <v>161</v>
      </c>
      <c r="D66" s="86">
        <v>0.35172860915168902</v>
      </c>
      <c r="E66" s="15" t="s">
        <v>98</v>
      </c>
      <c r="F66" s="18">
        <v>120102</v>
      </c>
      <c r="G66" s="18">
        <v>9319.25</v>
      </c>
      <c r="H66" s="18">
        <v>2574</v>
      </c>
      <c r="I66" s="19">
        <v>362</v>
      </c>
      <c r="J66" s="19">
        <v>490</v>
      </c>
      <c r="K66" s="19">
        <v>229</v>
      </c>
      <c r="L66" s="18">
        <v>310</v>
      </c>
      <c r="M66" s="19">
        <v>31</v>
      </c>
      <c r="N66" s="18">
        <v>31</v>
      </c>
      <c r="O66" s="19">
        <v>438</v>
      </c>
      <c r="P66" s="23">
        <f t="shared" si="9"/>
        <v>2143.1782984463207</v>
      </c>
      <c r="Q66" s="23">
        <f t="shared" si="10"/>
        <v>301.41046776906296</v>
      </c>
      <c r="R66" s="23">
        <f t="shared" si="11"/>
        <v>407.98654477027856</v>
      </c>
      <c r="S66" s="22">
        <f t="shared" si="12"/>
        <v>63.259668508287291</v>
      </c>
      <c r="T66" s="23">
        <f t="shared" si="13"/>
        <v>43.115438108484007</v>
      </c>
      <c r="U66" s="23">
        <f t="shared" si="14"/>
        <v>25.811393648731908</v>
      </c>
      <c r="V66" s="22">
        <f t="shared" si="15"/>
        <v>7.077625570776255</v>
      </c>
      <c r="W66" s="15">
        <v>692599776.04999995</v>
      </c>
      <c r="X66" s="15"/>
      <c r="Y66" s="15">
        <v>7718</v>
      </c>
      <c r="Z66" s="14">
        <v>60552</v>
      </c>
      <c r="AA66" s="84">
        <f t="shared" si="16"/>
        <v>5766763.0518226167</v>
      </c>
      <c r="AB66" s="84">
        <f t="shared" si="17"/>
        <v>0.82817823322692274</v>
      </c>
      <c r="AC66" s="84">
        <f>Z66/$G66</f>
        <v>6.4975185771387185</v>
      </c>
      <c r="AD66" s="85">
        <v>20.200000000000003</v>
      </c>
      <c r="AE66" s="14">
        <v>37</v>
      </c>
      <c r="AF66" s="14">
        <v>9</v>
      </c>
      <c r="AG66" s="14">
        <v>15</v>
      </c>
    </row>
    <row r="67" spans="1:33" x14ac:dyDescent="0.2">
      <c r="A67" s="14">
        <v>65</v>
      </c>
      <c r="B67" s="14" t="s">
        <v>84</v>
      </c>
      <c r="C67" s="73" t="s">
        <v>167</v>
      </c>
      <c r="D67" s="86">
        <v>0.34522230264143683</v>
      </c>
      <c r="E67" s="15" t="s">
        <v>98</v>
      </c>
      <c r="F67" s="18">
        <v>96262</v>
      </c>
      <c r="G67" s="18">
        <v>11794</v>
      </c>
      <c r="H67" s="18">
        <v>2920</v>
      </c>
      <c r="I67" s="19">
        <v>305</v>
      </c>
      <c r="J67" s="19">
        <v>602</v>
      </c>
      <c r="K67" s="19">
        <v>207</v>
      </c>
      <c r="L67" s="18">
        <v>427</v>
      </c>
      <c r="M67" s="19">
        <v>27</v>
      </c>
      <c r="N67" s="18">
        <v>13</v>
      </c>
      <c r="O67" s="19">
        <v>173</v>
      </c>
      <c r="P67" s="23">
        <f t="shared" si="9"/>
        <v>3033.388045126841</v>
      </c>
      <c r="Q67" s="23">
        <f t="shared" si="10"/>
        <v>316.84361430263237</v>
      </c>
      <c r="R67" s="23">
        <f t="shared" si="11"/>
        <v>625.37657642683507</v>
      </c>
      <c r="S67" s="22">
        <f t="shared" si="12"/>
        <v>67.868852459016395</v>
      </c>
      <c r="T67" s="23">
        <f t="shared" si="13"/>
        <v>52.781211372064277</v>
      </c>
      <c r="U67" s="23">
        <f t="shared" si="14"/>
        <v>28.048451102200243</v>
      </c>
      <c r="V67" s="22">
        <f t="shared" si="15"/>
        <v>7.5144508670520231</v>
      </c>
      <c r="W67" s="15">
        <v>1500984396.1900001</v>
      </c>
      <c r="X67" s="15"/>
      <c r="Y67" s="15"/>
      <c r="Z67" s="14" t="s">
        <v>14</v>
      </c>
      <c r="AA67" s="84">
        <f t="shared" si="16"/>
        <v>15592699.052481769</v>
      </c>
      <c r="AB67" s="84">
        <f t="shared" si="17"/>
        <v>0</v>
      </c>
      <c r="AC67" s="14" t="s">
        <v>14</v>
      </c>
      <c r="AD67" s="85">
        <v>23.733333333333334</v>
      </c>
      <c r="AE67" s="14">
        <v>51</v>
      </c>
      <c r="AF67" s="14">
        <v>0</v>
      </c>
      <c r="AG67" s="14">
        <v>0</v>
      </c>
    </row>
    <row r="68" spans="1:33" x14ac:dyDescent="0.2">
      <c r="A68" s="14">
        <v>22</v>
      </c>
      <c r="B68" s="14" t="s">
        <v>0</v>
      </c>
      <c r="C68" s="73" t="s">
        <v>162</v>
      </c>
      <c r="D68" s="86">
        <v>0.3445455864729085</v>
      </c>
      <c r="E68" s="15" t="s">
        <v>98</v>
      </c>
      <c r="F68" s="18">
        <v>469673</v>
      </c>
      <c r="G68" s="18">
        <v>7422.75</v>
      </c>
      <c r="H68" s="18">
        <v>10066</v>
      </c>
      <c r="I68" s="19">
        <v>1065</v>
      </c>
      <c r="J68" s="19">
        <v>1899</v>
      </c>
      <c r="K68" s="19">
        <v>726</v>
      </c>
      <c r="L68" s="18">
        <v>784</v>
      </c>
      <c r="M68" s="19">
        <v>43</v>
      </c>
      <c r="N68" s="18">
        <v>59</v>
      </c>
      <c r="O68" s="19">
        <v>950</v>
      </c>
      <c r="P68" s="23">
        <f t="shared" ref="P68:P88" si="20">H68/F68*100000</f>
        <v>2143.1932429583985</v>
      </c>
      <c r="Q68" s="23">
        <f>(I68/$F68)*100000</f>
        <v>226.7535072273688</v>
      </c>
      <c r="R68" s="23">
        <f t="shared" ref="R68:R88" si="21">(J68/$F68)*100000</f>
        <v>404.32385936598445</v>
      </c>
      <c r="S68" s="22">
        <f t="shared" ref="S68:S88" si="22">K68/I68*100</f>
        <v>68.16901408450704</v>
      </c>
      <c r="T68" s="23">
        <f t="shared" ref="T68:T88" si="23">L68/(J68+K68)*100</f>
        <v>29.866666666666671</v>
      </c>
      <c r="U68" s="23">
        <f t="shared" ref="U68:U88" si="24">(M68/$F68)*100000</f>
        <v>9.1553059256120743</v>
      </c>
      <c r="V68" s="22">
        <f t="shared" ref="V68:V88" si="25">(N68/O68)*100</f>
        <v>6.2105263157894743</v>
      </c>
      <c r="W68" s="15">
        <v>3540451615.9299998</v>
      </c>
      <c r="X68" s="15"/>
      <c r="Y68" s="15">
        <v>7882</v>
      </c>
      <c r="Z68" s="14" t="s">
        <v>14</v>
      </c>
      <c r="AA68" s="84">
        <f>W68/$F68*1000</f>
        <v>7538120.3857364589</v>
      </c>
      <c r="AB68" s="84">
        <f t="shared" si="17"/>
        <v>1.0618706005186758</v>
      </c>
      <c r="AC68" s="14" t="s">
        <v>14</v>
      </c>
      <c r="AD68" s="85">
        <v>4.9987503124218939</v>
      </c>
      <c r="AE68" s="14">
        <v>111</v>
      </c>
      <c r="AF68" s="14">
        <v>33</v>
      </c>
      <c r="AG68" s="14">
        <v>14</v>
      </c>
    </row>
    <row r="69" spans="1:33" x14ac:dyDescent="0.2">
      <c r="A69" s="14">
        <v>60</v>
      </c>
      <c r="B69" s="14" t="s">
        <v>53</v>
      </c>
      <c r="C69" s="73" t="s">
        <v>161</v>
      </c>
      <c r="D69" s="86">
        <v>0.34242725931405138</v>
      </c>
      <c r="E69" s="15" t="s">
        <v>98</v>
      </c>
      <c r="F69" s="18">
        <v>111597</v>
      </c>
      <c r="G69" s="18">
        <v>8207.25</v>
      </c>
      <c r="H69" s="18">
        <v>2820</v>
      </c>
      <c r="I69" s="19">
        <v>277</v>
      </c>
      <c r="J69" s="19">
        <v>633</v>
      </c>
      <c r="K69" s="19">
        <v>208.99999999999997</v>
      </c>
      <c r="L69" s="18">
        <v>284</v>
      </c>
      <c r="M69" s="19">
        <v>39</v>
      </c>
      <c r="N69" s="18">
        <v>4</v>
      </c>
      <c r="O69" s="19">
        <v>220</v>
      </c>
      <c r="P69" s="23">
        <f t="shared" si="20"/>
        <v>2526.9496491841178</v>
      </c>
      <c r="Q69" s="23">
        <f t="shared" ref="Q69:Q88" si="26">(I69/F69)*100000</f>
        <v>248.21455773900732</v>
      </c>
      <c r="R69" s="23">
        <f t="shared" si="21"/>
        <v>567.21954891260521</v>
      </c>
      <c r="S69" s="22">
        <f t="shared" si="22"/>
        <v>75.451263537906115</v>
      </c>
      <c r="T69" s="23">
        <f t="shared" si="23"/>
        <v>33.729216152019006</v>
      </c>
      <c r="U69" s="23">
        <f t="shared" si="24"/>
        <v>34.947175999354819</v>
      </c>
      <c r="V69" s="22">
        <f t="shared" si="25"/>
        <v>1.8181818181818181</v>
      </c>
      <c r="W69" s="15">
        <v>662777982.41999996</v>
      </c>
      <c r="X69" s="15"/>
      <c r="Y69" s="15">
        <v>8781</v>
      </c>
      <c r="Z69" s="14" t="s">
        <v>14</v>
      </c>
      <c r="AA69" s="84">
        <f t="shared" ref="AA69:AA88" si="27">W69/F69*1000</f>
        <v>5939030.4615715481</v>
      </c>
      <c r="AB69" s="84">
        <f t="shared" ref="AB69:AB88" si="28">Y69/$G69</f>
        <v>1.0699077035547839</v>
      </c>
      <c r="AC69" s="14" t="s">
        <v>14</v>
      </c>
      <c r="AD69" s="85">
        <v>17.940199335548172</v>
      </c>
      <c r="AE69" s="14">
        <v>69</v>
      </c>
      <c r="AF69" s="14">
        <v>0</v>
      </c>
      <c r="AG69" s="14">
        <v>11</v>
      </c>
    </row>
    <row r="70" spans="1:33" x14ac:dyDescent="0.2">
      <c r="A70" s="14">
        <v>35</v>
      </c>
      <c r="B70" s="14" t="s">
        <v>8</v>
      </c>
      <c r="C70" s="73" t="s">
        <v>161</v>
      </c>
      <c r="D70" s="86">
        <v>0.33419274194431425</v>
      </c>
      <c r="E70" s="15" t="s">
        <v>98</v>
      </c>
      <c r="F70" s="18">
        <v>232314</v>
      </c>
      <c r="G70" s="18">
        <v>8340.5</v>
      </c>
      <c r="H70" s="18">
        <v>4787</v>
      </c>
      <c r="I70" s="19">
        <v>655</v>
      </c>
      <c r="J70" s="19">
        <v>993</v>
      </c>
      <c r="K70" s="19">
        <v>438</v>
      </c>
      <c r="L70" s="18">
        <v>455</v>
      </c>
      <c r="M70" s="19">
        <v>58</v>
      </c>
      <c r="N70" s="18">
        <v>58</v>
      </c>
      <c r="O70" s="19">
        <v>691</v>
      </c>
      <c r="P70" s="23">
        <f t="shared" si="20"/>
        <v>2060.5731897345836</v>
      </c>
      <c r="Q70" s="23">
        <f t="shared" si="26"/>
        <v>281.94598689704452</v>
      </c>
      <c r="R70" s="23">
        <f t="shared" si="21"/>
        <v>427.43872517368737</v>
      </c>
      <c r="S70" s="22">
        <f t="shared" si="22"/>
        <v>66.870229007633583</v>
      </c>
      <c r="T70" s="23">
        <f t="shared" si="23"/>
        <v>31.795946890286515</v>
      </c>
      <c r="U70" s="23">
        <f t="shared" si="24"/>
        <v>24.966209526761194</v>
      </c>
      <c r="V70" s="22">
        <f t="shared" si="25"/>
        <v>8.3936324167872645</v>
      </c>
      <c r="W70" s="15">
        <v>1064420925.55</v>
      </c>
      <c r="X70" s="15"/>
      <c r="Y70" s="15"/>
      <c r="Z70" s="14" t="s">
        <v>14</v>
      </c>
      <c r="AA70" s="84">
        <f t="shared" si="27"/>
        <v>4581819.9744742028</v>
      </c>
      <c r="AB70" s="84">
        <f t="shared" si="28"/>
        <v>0</v>
      </c>
      <c r="AC70" s="14" t="s">
        <v>14</v>
      </c>
      <c r="AD70" s="85">
        <v>6.0454659005745688</v>
      </c>
      <c r="AE70" s="14">
        <v>76</v>
      </c>
      <c r="AF70" s="14">
        <v>4</v>
      </c>
      <c r="AG70" s="14">
        <v>7</v>
      </c>
    </row>
    <row r="71" spans="1:33" x14ac:dyDescent="0.2">
      <c r="A71" s="14">
        <v>56</v>
      </c>
      <c r="B71" s="14" t="s">
        <v>40</v>
      </c>
      <c r="C71" s="73" t="s">
        <v>164</v>
      </c>
      <c r="D71" s="86">
        <v>0.33082323876122488</v>
      </c>
      <c r="E71" s="15" t="s">
        <v>98</v>
      </c>
      <c r="F71" s="18">
        <v>415672</v>
      </c>
      <c r="G71" s="18">
        <v>6765.5</v>
      </c>
      <c r="H71" s="18">
        <v>8759</v>
      </c>
      <c r="I71" s="19">
        <v>1535</v>
      </c>
      <c r="J71" s="19">
        <v>1683</v>
      </c>
      <c r="K71" s="19">
        <v>1053</v>
      </c>
      <c r="L71" s="18">
        <v>676</v>
      </c>
      <c r="M71" s="19">
        <v>69</v>
      </c>
      <c r="N71" s="18">
        <v>69</v>
      </c>
      <c r="O71" s="19">
        <v>515</v>
      </c>
      <c r="P71" s="23">
        <f t="shared" si="20"/>
        <v>2107.1902846475105</v>
      </c>
      <c r="Q71" s="23">
        <f t="shared" si="26"/>
        <v>369.28154891356644</v>
      </c>
      <c r="R71" s="23">
        <f t="shared" si="21"/>
        <v>404.8865451606074</v>
      </c>
      <c r="S71" s="22">
        <f t="shared" si="22"/>
        <v>68.599348534201951</v>
      </c>
      <c r="T71" s="23">
        <f t="shared" si="23"/>
        <v>24.707602339181285</v>
      </c>
      <c r="U71" s="23">
        <f t="shared" si="24"/>
        <v>16.599626628688004</v>
      </c>
      <c r="V71" s="22">
        <f t="shared" si="25"/>
        <v>13.398058252427184</v>
      </c>
      <c r="W71" s="15">
        <v>3139808775.8600001</v>
      </c>
      <c r="X71" s="15"/>
      <c r="Y71" s="15">
        <v>4088</v>
      </c>
      <c r="Z71" s="14">
        <v>6660</v>
      </c>
      <c r="AA71" s="84">
        <f t="shared" si="27"/>
        <v>7553572.9514136147</v>
      </c>
      <c r="AB71" s="84">
        <f t="shared" si="28"/>
        <v>0.6042421107087429</v>
      </c>
      <c r="AC71" s="84">
        <f>Z71/$G71</f>
        <v>0.98440617840514377</v>
      </c>
      <c r="AD71" s="85">
        <v>10.576333537706928</v>
      </c>
      <c r="AE71" s="14">
        <v>91</v>
      </c>
      <c r="AF71" s="14">
        <v>22</v>
      </c>
      <c r="AG71" s="14">
        <v>17</v>
      </c>
    </row>
    <row r="72" spans="1:33" x14ac:dyDescent="0.2">
      <c r="A72" s="14">
        <v>57</v>
      </c>
      <c r="B72" s="14" t="s">
        <v>41</v>
      </c>
      <c r="C72" s="73" t="s">
        <v>160</v>
      </c>
      <c r="D72" s="86">
        <v>0.32240679689710428</v>
      </c>
      <c r="E72" s="15" t="s">
        <v>98</v>
      </c>
      <c r="F72" s="18">
        <v>133069</v>
      </c>
      <c r="G72" s="18">
        <v>7193.75</v>
      </c>
      <c r="H72" s="18">
        <v>2449</v>
      </c>
      <c r="I72" s="19">
        <v>241</v>
      </c>
      <c r="J72" s="19">
        <v>808</v>
      </c>
      <c r="K72" s="19">
        <v>176</v>
      </c>
      <c r="L72" s="18">
        <v>309</v>
      </c>
      <c r="M72" s="19">
        <v>17</v>
      </c>
      <c r="N72" s="18">
        <v>16</v>
      </c>
      <c r="O72" s="19">
        <v>247</v>
      </c>
      <c r="P72" s="23">
        <f t="shared" si="20"/>
        <v>1840.3985902050817</v>
      </c>
      <c r="Q72" s="23">
        <f t="shared" si="26"/>
        <v>181.109048689026</v>
      </c>
      <c r="R72" s="23">
        <f t="shared" si="21"/>
        <v>607.20378149681744</v>
      </c>
      <c r="S72" s="22">
        <f t="shared" si="22"/>
        <v>73.029045643153523</v>
      </c>
      <c r="T72" s="23">
        <f t="shared" si="23"/>
        <v>31.402439024390244</v>
      </c>
      <c r="U72" s="23">
        <f t="shared" si="24"/>
        <v>12.775327085947893</v>
      </c>
      <c r="V72" s="22">
        <f t="shared" si="25"/>
        <v>6.4777327935222671</v>
      </c>
      <c r="W72" s="15">
        <v>792172832.90999997</v>
      </c>
      <c r="X72" s="15"/>
      <c r="Y72" s="15"/>
      <c r="Z72" s="14" t="s">
        <v>14</v>
      </c>
      <c r="AA72" s="84">
        <f t="shared" si="27"/>
        <v>5953098.2641336452</v>
      </c>
      <c r="AB72" s="84">
        <f t="shared" si="28"/>
        <v>0</v>
      </c>
      <c r="AC72" s="14" t="s">
        <v>14</v>
      </c>
      <c r="AD72" s="85">
        <v>17.254313578394598</v>
      </c>
      <c r="AE72" s="14">
        <v>111</v>
      </c>
      <c r="AF72" s="14">
        <v>16</v>
      </c>
      <c r="AG72" s="14">
        <v>16</v>
      </c>
    </row>
    <row r="73" spans="1:33" x14ac:dyDescent="0.2">
      <c r="A73" s="14">
        <v>67</v>
      </c>
      <c r="B73" s="14" t="s">
        <v>46</v>
      </c>
      <c r="C73" s="73" t="s">
        <v>160</v>
      </c>
      <c r="D73" s="86">
        <v>0.31018683725388091</v>
      </c>
      <c r="E73" s="15" t="s">
        <v>98</v>
      </c>
      <c r="F73" s="18">
        <v>157173</v>
      </c>
      <c r="G73" s="18">
        <v>8441</v>
      </c>
      <c r="H73" s="18">
        <v>3641</v>
      </c>
      <c r="I73" s="19">
        <v>647</v>
      </c>
      <c r="J73" s="19">
        <v>825</v>
      </c>
      <c r="K73" s="19">
        <v>421</v>
      </c>
      <c r="L73" s="18">
        <v>459</v>
      </c>
      <c r="M73" s="19">
        <v>67</v>
      </c>
      <c r="N73" s="18">
        <v>30</v>
      </c>
      <c r="O73" s="19">
        <v>438</v>
      </c>
      <c r="P73" s="23">
        <f t="shared" si="20"/>
        <v>2316.5556425085733</v>
      </c>
      <c r="Q73" s="23">
        <f t="shared" si="26"/>
        <v>411.64831109668961</v>
      </c>
      <c r="R73" s="23">
        <f t="shared" si="21"/>
        <v>524.89931476780362</v>
      </c>
      <c r="S73" s="22">
        <f t="shared" si="22"/>
        <v>65.069551777434313</v>
      </c>
      <c r="T73" s="23">
        <f t="shared" si="23"/>
        <v>36.837881219903693</v>
      </c>
      <c r="U73" s="23">
        <f t="shared" si="24"/>
        <v>42.628186775082234</v>
      </c>
      <c r="V73" s="22">
        <f t="shared" si="25"/>
        <v>6.8493150684931505</v>
      </c>
      <c r="W73" s="15">
        <v>792563374.41999996</v>
      </c>
      <c r="X73" s="15"/>
      <c r="Y73" s="15"/>
      <c r="Z73" s="14">
        <v>5000</v>
      </c>
      <c r="AA73" s="84">
        <f t="shared" si="27"/>
        <v>5042617.8441589838</v>
      </c>
      <c r="AB73" s="84">
        <f t="shared" si="28"/>
        <v>0</v>
      </c>
      <c r="AC73" s="84">
        <f>Z73/$G73</f>
        <v>0.59234687833195121</v>
      </c>
      <c r="AD73" s="85">
        <v>17.496229260935142</v>
      </c>
      <c r="AE73" s="14">
        <v>166</v>
      </c>
      <c r="AF73" s="14">
        <v>3</v>
      </c>
      <c r="AG73" s="14">
        <v>2</v>
      </c>
    </row>
    <row r="74" spans="1:33" x14ac:dyDescent="0.2">
      <c r="A74" s="14">
        <v>27</v>
      </c>
      <c r="B74" s="14" t="s">
        <v>83</v>
      </c>
      <c r="C74" s="73" t="s">
        <v>167</v>
      </c>
      <c r="D74" s="86">
        <v>0.29040474095218666</v>
      </c>
      <c r="E74" s="15" t="s">
        <v>98</v>
      </c>
      <c r="F74" s="18">
        <v>249608</v>
      </c>
      <c r="G74" s="18">
        <v>11136.75</v>
      </c>
      <c r="H74" s="18">
        <v>7693</v>
      </c>
      <c r="I74" s="19">
        <v>951</v>
      </c>
      <c r="J74" s="19">
        <v>1922</v>
      </c>
      <c r="K74" s="19">
        <v>659</v>
      </c>
      <c r="L74" s="18">
        <v>1050</v>
      </c>
      <c r="M74" s="19">
        <v>66</v>
      </c>
      <c r="N74" s="18">
        <v>39</v>
      </c>
      <c r="O74" s="19">
        <v>733</v>
      </c>
      <c r="P74" s="23">
        <f t="shared" si="20"/>
        <v>3082.0326271593863</v>
      </c>
      <c r="Q74" s="23">
        <f t="shared" si="26"/>
        <v>380.99740392936127</v>
      </c>
      <c r="R74" s="23">
        <f t="shared" si="21"/>
        <v>770.00737155860395</v>
      </c>
      <c r="S74" s="22">
        <f t="shared" si="22"/>
        <v>69.295478443743434</v>
      </c>
      <c r="T74" s="23">
        <f t="shared" si="23"/>
        <v>40.681906237892292</v>
      </c>
      <c r="U74" s="23">
        <f t="shared" si="24"/>
        <v>26.441460209608667</v>
      </c>
      <c r="V74" s="22">
        <f t="shared" si="25"/>
        <v>5.320600272851296</v>
      </c>
      <c r="W74" s="15">
        <v>1975140051.9200001</v>
      </c>
      <c r="X74" s="15"/>
      <c r="Y74" s="15"/>
      <c r="Z74" s="14">
        <v>3000</v>
      </c>
      <c r="AA74" s="84">
        <f t="shared" si="27"/>
        <v>7912967.7410980416</v>
      </c>
      <c r="AB74" s="84">
        <f t="shared" si="28"/>
        <v>0</v>
      </c>
      <c r="AC74" s="84">
        <f>Z74/$G74</f>
        <v>0.26937840932049295</v>
      </c>
      <c r="AD74" s="85">
        <v>10.672358591248667</v>
      </c>
      <c r="AE74" s="14">
        <v>96</v>
      </c>
      <c r="AF74" s="14">
        <v>21</v>
      </c>
      <c r="AG74" s="14">
        <v>20</v>
      </c>
    </row>
    <row r="75" spans="1:33" x14ac:dyDescent="0.2">
      <c r="A75" s="14">
        <v>42</v>
      </c>
      <c r="B75" s="14" t="s">
        <v>23</v>
      </c>
      <c r="C75" s="73" t="s">
        <v>166</v>
      </c>
      <c r="D75" s="86">
        <v>0.28511571063915631</v>
      </c>
      <c r="E75" s="15" t="s">
        <v>98</v>
      </c>
      <c r="F75" s="18">
        <v>556436</v>
      </c>
      <c r="G75" s="18">
        <v>7454.5</v>
      </c>
      <c r="H75" s="18">
        <v>18251</v>
      </c>
      <c r="I75" s="19">
        <v>2120</v>
      </c>
      <c r="J75" s="19">
        <v>4218</v>
      </c>
      <c r="K75" s="19">
        <v>1622</v>
      </c>
      <c r="L75" s="18">
        <v>1449</v>
      </c>
      <c r="M75" s="19">
        <v>199</v>
      </c>
      <c r="N75" s="18">
        <v>167</v>
      </c>
      <c r="O75" s="19">
        <v>1122</v>
      </c>
      <c r="P75" s="23">
        <f t="shared" si="20"/>
        <v>3279.9818847091128</v>
      </c>
      <c r="Q75" s="23">
        <f t="shared" si="26"/>
        <v>380.99619722663522</v>
      </c>
      <c r="R75" s="23">
        <f t="shared" si="21"/>
        <v>758.03866033110728</v>
      </c>
      <c r="S75" s="22">
        <f t="shared" si="22"/>
        <v>76.509433962264154</v>
      </c>
      <c r="T75" s="23">
        <f t="shared" si="23"/>
        <v>24.811643835616437</v>
      </c>
      <c r="U75" s="23">
        <f t="shared" si="24"/>
        <v>35.763322286839816</v>
      </c>
      <c r="V75" s="22">
        <f t="shared" si="25"/>
        <v>14.884135472370765</v>
      </c>
      <c r="W75" s="15">
        <v>3032069028.3699999</v>
      </c>
      <c r="X75" s="15"/>
      <c r="Y75" s="15">
        <v>6196</v>
      </c>
      <c r="Z75" s="14">
        <v>24550</v>
      </c>
      <c r="AA75" s="84">
        <f t="shared" si="27"/>
        <v>5449088.5355548523</v>
      </c>
      <c r="AB75" s="84">
        <f t="shared" si="28"/>
        <v>0.83117579985243817</v>
      </c>
      <c r="AC75" s="84">
        <f>Z75/$G75</f>
        <v>3.29331276410222</v>
      </c>
      <c r="AD75" s="85">
        <v>6.8835037436599311</v>
      </c>
      <c r="AE75" s="14">
        <v>193</v>
      </c>
      <c r="AF75" s="14">
        <v>20</v>
      </c>
      <c r="AG75" s="14">
        <v>35</v>
      </c>
    </row>
    <row r="76" spans="1:33" x14ac:dyDescent="0.2">
      <c r="A76" s="14">
        <v>24</v>
      </c>
      <c r="B76" s="14" t="s">
        <v>27</v>
      </c>
      <c r="C76" s="73" t="s">
        <v>166</v>
      </c>
      <c r="D76" s="86">
        <v>0.25361379670444101</v>
      </c>
      <c r="E76" s="15" t="s">
        <v>98</v>
      </c>
      <c r="F76" s="18">
        <v>576131</v>
      </c>
      <c r="G76" s="18">
        <v>8986.75</v>
      </c>
      <c r="H76" s="18">
        <v>16014</v>
      </c>
      <c r="I76" s="19">
        <v>2957</v>
      </c>
      <c r="J76" s="19">
        <v>3893</v>
      </c>
      <c r="K76" s="19">
        <v>1786</v>
      </c>
      <c r="L76" s="18">
        <v>2062</v>
      </c>
      <c r="M76" s="19">
        <v>149</v>
      </c>
      <c r="N76" s="18">
        <v>122</v>
      </c>
      <c r="O76" s="19">
        <v>1531</v>
      </c>
      <c r="P76" s="23">
        <f t="shared" si="20"/>
        <v>2779.5761727801487</v>
      </c>
      <c r="Q76" s="23">
        <f t="shared" si="26"/>
        <v>513.25132652122522</v>
      </c>
      <c r="R76" s="23">
        <f t="shared" si="21"/>
        <v>675.71437745929313</v>
      </c>
      <c r="S76" s="22">
        <f t="shared" si="22"/>
        <v>60.399053094352382</v>
      </c>
      <c r="T76" s="23">
        <f t="shared" si="23"/>
        <v>36.309209367846449</v>
      </c>
      <c r="U76" s="23">
        <f t="shared" si="24"/>
        <v>25.862173707021494</v>
      </c>
      <c r="V76" s="22">
        <f t="shared" si="25"/>
        <v>7.9686479425212271</v>
      </c>
      <c r="W76" s="15">
        <v>2571622936.6799998</v>
      </c>
      <c r="X76" s="15"/>
      <c r="Y76" s="15">
        <v>320</v>
      </c>
      <c r="Z76" s="14">
        <v>1200</v>
      </c>
      <c r="AA76" s="84">
        <f t="shared" si="27"/>
        <v>4463607.9931126768</v>
      </c>
      <c r="AB76" s="84">
        <f t="shared" si="28"/>
        <v>3.560797841266309E-2</v>
      </c>
      <c r="AC76" s="84">
        <f>Z76/$G76</f>
        <v>0.13352991904748657</v>
      </c>
      <c r="AD76" s="85">
        <v>6.905224648450897</v>
      </c>
      <c r="AE76" s="14">
        <v>207</v>
      </c>
      <c r="AF76" s="14">
        <v>4</v>
      </c>
      <c r="AG76" s="14">
        <v>0</v>
      </c>
    </row>
    <row r="77" spans="1:33" x14ac:dyDescent="0.2">
      <c r="A77" s="14">
        <v>43</v>
      </c>
      <c r="B77" s="14" t="s">
        <v>24</v>
      </c>
      <c r="C77" s="73" t="s">
        <v>164</v>
      </c>
      <c r="D77" s="86">
        <v>0.24738097510260965</v>
      </c>
      <c r="E77" s="15" t="s">
        <v>99</v>
      </c>
      <c r="F77" s="18">
        <v>238773</v>
      </c>
      <c r="G77" s="18">
        <v>7420</v>
      </c>
      <c r="H77" s="18">
        <v>4842</v>
      </c>
      <c r="I77" s="19">
        <v>668</v>
      </c>
      <c r="J77" s="19">
        <v>1332</v>
      </c>
      <c r="K77" s="19">
        <v>410</v>
      </c>
      <c r="L77" s="18">
        <v>424</v>
      </c>
      <c r="M77" s="19">
        <v>85</v>
      </c>
      <c r="N77" s="18">
        <v>56</v>
      </c>
      <c r="O77" s="19">
        <v>520</v>
      </c>
      <c r="P77" s="23">
        <f t="shared" si="20"/>
        <v>2027.8674724529155</v>
      </c>
      <c r="Q77" s="23">
        <f t="shared" si="26"/>
        <v>279.76362486545798</v>
      </c>
      <c r="R77" s="23">
        <f t="shared" si="21"/>
        <v>557.85201844429639</v>
      </c>
      <c r="S77" s="22">
        <f t="shared" si="22"/>
        <v>61.377245508982035</v>
      </c>
      <c r="T77" s="23">
        <f t="shared" si="23"/>
        <v>24.339839265212397</v>
      </c>
      <c r="U77" s="23">
        <f t="shared" si="24"/>
        <v>35.598664840664561</v>
      </c>
      <c r="V77" s="22">
        <f t="shared" si="25"/>
        <v>10.76923076923077</v>
      </c>
      <c r="W77" s="15">
        <v>2283274922.6399999</v>
      </c>
      <c r="X77" s="15"/>
      <c r="Y77" s="15"/>
      <c r="Z77" s="14">
        <v>50000</v>
      </c>
      <c r="AA77" s="84">
        <f t="shared" si="27"/>
        <v>9562533.9659006651</v>
      </c>
      <c r="AB77" s="84">
        <f t="shared" si="28"/>
        <v>0</v>
      </c>
      <c r="AC77" s="84">
        <f>Z77/$G77</f>
        <v>6.7385444743935308</v>
      </c>
      <c r="AD77" s="85">
        <v>28.042624789680314</v>
      </c>
      <c r="AE77" s="14">
        <v>140</v>
      </c>
      <c r="AF77" s="14">
        <v>2</v>
      </c>
      <c r="AG77" s="14">
        <v>121</v>
      </c>
    </row>
    <row r="78" spans="1:33" x14ac:dyDescent="0.2">
      <c r="A78" s="14">
        <v>74</v>
      </c>
      <c r="B78" s="14" t="s">
        <v>76</v>
      </c>
      <c r="C78" s="73" t="s">
        <v>165</v>
      </c>
      <c r="D78" s="86">
        <v>0.2452362532868804</v>
      </c>
      <c r="E78" s="15" t="s">
        <v>99</v>
      </c>
      <c r="F78" s="18">
        <v>685933</v>
      </c>
      <c r="G78" s="18">
        <v>7809.25</v>
      </c>
      <c r="H78" s="18">
        <v>15450</v>
      </c>
      <c r="I78" s="19">
        <v>2710</v>
      </c>
      <c r="J78" s="19">
        <v>3940</v>
      </c>
      <c r="K78" s="19">
        <v>1594</v>
      </c>
      <c r="L78" s="18">
        <v>1697</v>
      </c>
      <c r="M78" s="19">
        <v>384</v>
      </c>
      <c r="N78" s="18">
        <v>86</v>
      </c>
      <c r="O78" s="19">
        <v>1356</v>
      </c>
      <c r="P78" s="23">
        <f t="shared" si="20"/>
        <v>2252.4065761524816</v>
      </c>
      <c r="Q78" s="23">
        <f t="shared" si="26"/>
        <v>395.08231853548381</v>
      </c>
      <c r="R78" s="23">
        <f t="shared" si="21"/>
        <v>574.40012362723473</v>
      </c>
      <c r="S78" s="22">
        <f t="shared" si="22"/>
        <v>58.819188191881921</v>
      </c>
      <c r="T78" s="23">
        <f t="shared" si="23"/>
        <v>30.664980122876763</v>
      </c>
      <c r="U78" s="23">
        <f t="shared" si="24"/>
        <v>55.9821440286442</v>
      </c>
      <c r="V78" s="22">
        <f t="shared" si="25"/>
        <v>6.3421828908554581</v>
      </c>
      <c r="W78" s="15">
        <v>2182067189.8400002</v>
      </c>
      <c r="X78" s="15"/>
      <c r="Y78" s="15">
        <v>5051</v>
      </c>
      <c r="Z78" s="14" t="s">
        <v>14</v>
      </c>
      <c r="AA78" s="84">
        <f t="shared" si="27"/>
        <v>3181166.6589010884</v>
      </c>
      <c r="AB78" s="84">
        <f t="shared" si="28"/>
        <v>0.64679706758011335</v>
      </c>
      <c r="AC78" s="14" t="s">
        <v>14</v>
      </c>
      <c r="AD78" s="85">
        <v>16.178623718887263</v>
      </c>
      <c r="AE78" s="14">
        <v>360</v>
      </c>
      <c r="AF78" s="14">
        <v>11</v>
      </c>
      <c r="AG78" s="14">
        <v>13</v>
      </c>
    </row>
    <row r="79" spans="1:33" x14ac:dyDescent="0.2">
      <c r="A79" s="14">
        <v>38</v>
      </c>
      <c r="B79" s="14" t="s">
        <v>17</v>
      </c>
      <c r="C79" s="73" t="s">
        <v>166</v>
      </c>
      <c r="D79" s="86">
        <v>0.22661353875777537</v>
      </c>
      <c r="E79" s="15" t="s">
        <v>99</v>
      </c>
      <c r="F79" s="18">
        <v>540669</v>
      </c>
      <c r="G79" s="18">
        <v>8320.5</v>
      </c>
      <c r="H79" s="18">
        <v>20128</v>
      </c>
      <c r="I79" s="19">
        <v>2698</v>
      </c>
      <c r="J79" s="19">
        <v>4809</v>
      </c>
      <c r="K79" s="19">
        <v>1698</v>
      </c>
      <c r="L79" s="18">
        <v>2538</v>
      </c>
      <c r="M79" s="19">
        <v>289</v>
      </c>
      <c r="N79" s="18">
        <v>124</v>
      </c>
      <c r="O79" s="19">
        <v>1420</v>
      </c>
      <c r="P79" s="23">
        <f t="shared" si="20"/>
        <v>3722.7952777022538</v>
      </c>
      <c r="Q79" s="23">
        <f t="shared" si="26"/>
        <v>499.01140993842813</v>
      </c>
      <c r="R79" s="23">
        <f t="shared" si="21"/>
        <v>889.45362134688696</v>
      </c>
      <c r="S79" s="22">
        <f t="shared" si="22"/>
        <v>62.935507783543365</v>
      </c>
      <c r="T79" s="23">
        <f t="shared" si="23"/>
        <v>39.004149377593365</v>
      </c>
      <c r="U79" s="23">
        <f t="shared" si="24"/>
        <v>53.452297061603311</v>
      </c>
      <c r="V79" s="22">
        <f t="shared" si="25"/>
        <v>8.7323943661971821</v>
      </c>
      <c r="W79" s="15">
        <v>4181135693.04</v>
      </c>
      <c r="X79" s="15"/>
      <c r="Y79" s="15">
        <v>6250</v>
      </c>
      <c r="Z79" s="14">
        <v>75000</v>
      </c>
      <c r="AA79" s="84">
        <f t="shared" si="27"/>
        <v>7733263.2221192634</v>
      </c>
      <c r="AB79" s="84">
        <f t="shared" si="28"/>
        <v>0.75115678144342291</v>
      </c>
      <c r="AC79" s="84">
        <f t="shared" ref="AC79:AC84" si="29">Z79/$G79</f>
        <v>9.0138813773210753</v>
      </c>
      <c r="AD79" s="85">
        <v>11.435809282547725</v>
      </c>
      <c r="AE79" s="14">
        <v>179</v>
      </c>
      <c r="AF79" s="14">
        <v>31</v>
      </c>
      <c r="AG79" s="14">
        <v>42</v>
      </c>
    </row>
    <row r="80" spans="1:33" x14ac:dyDescent="0.2">
      <c r="A80" s="14">
        <v>41</v>
      </c>
      <c r="B80" s="14" t="s">
        <v>21</v>
      </c>
      <c r="C80" s="73" t="s">
        <v>167</v>
      </c>
      <c r="D80" s="86">
        <v>0.2227047162969002</v>
      </c>
      <c r="E80" s="15" t="s">
        <v>99</v>
      </c>
      <c r="F80" s="18">
        <v>62570</v>
      </c>
      <c r="G80" s="18">
        <v>15427.75</v>
      </c>
      <c r="H80" s="18">
        <v>1523</v>
      </c>
      <c r="I80" s="19">
        <v>286</v>
      </c>
      <c r="J80" s="19">
        <v>482</v>
      </c>
      <c r="K80" s="19">
        <v>200</v>
      </c>
      <c r="L80" s="18">
        <v>122</v>
      </c>
      <c r="M80" s="19">
        <v>21</v>
      </c>
      <c r="N80" s="18">
        <v>26</v>
      </c>
      <c r="O80" s="19">
        <v>189</v>
      </c>
      <c r="P80" s="23">
        <f t="shared" si="20"/>
        <v>2434.0738373022214</v>
      </c>
      <c r="Q80" s="23">
        <f t="shared" si="26"/>
        <v>457.08806137126419</v>
      </c>
      <c r="R80" s="23">
        <f t="shared" si="21"/>
        <v>770.3372223110116</v>
      </c>
      <c r="S80" s="22">
        <f t="shared" si="22"/>
        <v>69.930069930069934</v>
      </c>
      <c r="T80" s="23">
        <f t="shared" si="23"/>
        <v>17.888563049853374</v>
      </c>
      <c r="U80" s="23">
        <f t="shared" si="24"/>
        <v>33.562410100687231</v>
      </c>
      <c r="V80" s="22">
        <f t="shared" si="25"/>
        <v>13.756613756613756</v>
      </c>
      <c r="W80" s="15">
        <v>766177829.87</v>
      </c>
      <c r="X80" s="15"/>
      <c r="Y80" s="15">
        <v>16548</v>
      </c>
      <c r="Z80" s="14">
        <v>47383</v>
      </c>
      <c r="AA80" s="84">
        <f t="shared" si="27"/>
        <v>12245130.731500721</v>
      </c>
      <c r="AB80" s="84">
        <f t="shared" si="28"/>
        <v>1.0726126622482215</v>
      </c>
      <c r="AC80" s="84">
        <f t="shared" si="29"/>
        <v>3.0712838877995821</v>
      </c>
      <c r="AD80" s="85">
        <v>33.620689655172413</v>
      </c>
      <c r="AE80" s="14">
        <v>37</v>
      </c>
      <c r="AF80" s="14">
        <v>1</v>
      </c>
      <c r="AG80" s="14">
        <v>3</v>
      </c>
    </row>
    <row r="81" spans="1:33" x14ac:dyDescent="0.2">
      <c r="A81" s="14">
        <v>28</v>
      </c>
      <c r="B81" s="14" t="s">
        <v>1</v>
      </c>
      <c r="C81" s="73" t="s">
        <v>166</v>
      </c>
      <c r="D81" s="86">
        <v>0.22257997679548305</v>
      </c>
      <c r="E81" s="15" t="s">
        <v>99</v>
      </c>
      <c r="F81" s="18">
        <v>173326</v>
      </c>
      <c r="G81" s="18">
        <v>9456</v>
      </c>
      <c r="H81" s="18">
        <v>6296</v>
      </c>
      <c r="I81" s="19">
        <v>680</v>
      </c>
      <c r="J81" s="19">
        <v>1611</v>
      </c>
      <c r="K81" s="19">
        <v>543.00000000000011</v>
      </c>
      <c r="L81" s="18">
        <v>299</v>
      </c>
      <c r="M81" s="19">
        <v>47</v>
      </c>
      <c r="N81" s="18">
        <v>21</v>
      </c>
      <c r="O81" s="19">
        <v>483</v>
      </c>
      <c r="P81" s="23">
        <f t="shared" si="20"/>
        <v>3632.4613733657961</v>
      </c>
      <c r="Q81" s="23">
        <f t="shared" si="26"/>
        <v>392.32429064306564</v>
      </c>
      <c r="R81" s="23">
        <f t="shared" si="21"/>
        <v>929.46240033232175</v>
      </c>
      <c r="S81" s="22">
        <f t="shared" si="22"/>
        <v>79.852941176470608</v>
      </c>
      <c r="T81" s="23">
        <f t="shared" si="23"/>
        <v>13.881151346332404</v>
      </c>
      <c r="U81" s="23">
        <f t="shared" si="24"/>
        <v>27.116531853270718</v>
      </c>
      <c r="V81" s="22">
        <f t="shared" si="25"/>
        <v>4.3478260869565215</v>
      </c>
      <c r="W81" s="15">
        <v>2400204381.9699998</v>
      </c>
      <c r="X81" s="15"/>
      <c r="Y81" s="15">
        <v>7168</v>
      </c>
      <c r="Z81" s="14">
        <v>17177</v>
      </c>
      <c r="AA81" s="84">
        <f t="shared" si="27"/>
        <v>13847918.846393501</v>
      </c>
      <c r="AB81" s="84">
        <f t="shared" si="28"/>
        <v>0.7580372250423012</v>
      </c>
      <c r="AC81" s="84">
        <f t="shared" si="29"/>
        <v>1.8165186125211505</v>
      </c>
      <c r="AD81" s="85">
        <v>6.4954236787717754</v>
      </c>
      <c r="AE81" s="14">
        <v>70</v>
      </c>
      <c r="AF81" s="14">
        <v>23</v>
      </c>
      <c r="AG81" s="14">
        <v>23</v>
      </c>
    </row>
    <row r="82" spans="1:33" x14ac:dyDescent="0.2">
      <c r="A82" s="14">
        <v>49</v>
      </c>
      <c r="B82" s="14" t="s">
        <v>32</v>
      </c>
      <c r="C82" s="73" t="s">
        <v>167</v>
      </c>
      <c r="D82" s="86">
        <v>0.2176606754018002</v>
      </c>
      <c r="E82" s="15" t="s">
        <v>99</v>
      </c>
      <c r="F82" s="18">
        <v>29790</v>
      </c>
      <c r="G82" s="18">
        <v>14865.25</v>
      </c>
      <c r="H82" s="18">
        <v>819</v>
      </c>
      <c r="I82" s="19">
        <v>74</v>
      </c>
      <c r="J82" s="19">
        <v>304</v>
      </c>
      <c r="K82" s="19">
        <v>55</v>
      </c>
      <c r="L82" s="18">
        <v>91</v>
      </c>
      <c r="M82" s="19">
        <v>23</v>
      </c>
      <c r="N82" s="18">
        <v>8</v>
      </c>
      <c r="O82" s="19">
        <v>79</v>
      </c>
      <c r="P82" s="23">
        <f t="shared" si="20"/>
        <v>2749.2447129909365</v>
      </c>
      <c r="Q82" s="23">
        <f t="shared" si="26"/>
        <v>248.4055052030883</v>
      </c>
      <c r="R82" s="23">
        <f t="shared" si="21"/>
        <v>1020.4766700234978</v>
      </c>
      <c r="S82" s="22">
        <f t="shared" si="22"/>
        <v>74.324324324324323</v>
      </c>
      <c r="T82" s="23">
        <f t="shared" si="23"/>
        <v>25.348189415041784</v>
      </c>
      <c r="U82" s="23">
        <f t="shared" si="24"/>
        <v>77.207116482040959</v>
      </c>
      <c r="V82" s="22">
        <f t="shared" si="25"/>
        <v>10.126582278481013</v>
      </c>
      <c r="W82" s="15">
        <v>330783775.69999999</v>
      </c>
      <c r="X82" s="15"/>
      <c r="Y82" s="15">
        <v>15157</v>
      </c>
      <c r="Z82" s="14">
        <v>39278</v>
      </c>
      <c r="AA82" s="84">
        <f t="shared" si="27"/>
        <v>11103852.826451831</v>
      </c>
      <c r="AB82" s="84">
        <f t="shared" si="28"/>
        <v>1.0196263096819764</v>
      </c>
      <c r="AC82" s="84">
        <f t="shared" si="29"/>
        <v>2.6422697230117218</v>
      </c>
      <c r="AD82" s="85">
        <v>37.241379310344833</v>
      </c>
      <c r="AE82" s="14">
        <v>26</v>
      </c>
      <c r="AF82" s="14">
        <v>0</v>
      </c>
      <c r="AG82" s="14">
        <v>1</v>
      </c>
    </row>
    <row r="83" spans="1:33" x14ac:dyDescent="0.2">
      <c r="A83" s="14">
        <v>29</v>
      </c>
      <c r="B83" s="14" t="s">
        <v>2</v>
      </c>
      <c r="C83" s="73" t="s">
        <v>167</v>
      </c>
      <c r="D83" s="86">
        <v>0.21393097906253442</v>
      </c>
      <c r="E83" s="15" t="s">
        <v>99</v>
      </c>
      <c r="F83" s="18">
        <v>223832</v>
      </c>
      <c r="G83" s="18">
        <v>10756.25</v>
      </c>
      <c r="H83" s="18">
        <v>4867</v>
      </c>
      <c r="I83" s="19">
        <v>606</v>
      </c>
      <c r="J83" s="19">
        <v>1475</v>
      </c>
      <c r="K83" s="19">
        <v>386</v>
      </c>
      <c r="L83" s="18">
        <v>359</v>
      </c>
      <c r="M83" s="19">
        <v>128</v>
      </c>
      <c r="N83" s="18">
        <v>68</v>
      </c>
      <c r="O83" s="19">
        <v>665</v>
      </c>
      <c r="P83" s="23">
        <f t="shared" si="20"/>
        <v>2174.3986561349584</v>
      </c>
      <c r="Q83" s="23">
        <f t="shared" si="26"/>
        <v>270.73876836198576</v>
      </c>
      <c r="R83" s="23">
        <f t="shared" si="21"/>
        <v>658.97637513849679</v>
      </c>
      <c r="S83" s="22">
        <f t="shared" si="22"/>
        <v>63.696369636963702</v>
      </c>
      <c r="T83" s="23">
        <f t="shared" si="23"/>
        <v>19.290703922622246</v>
      </c>
      <c r="U83" s="23">
        <f t="shared" si="24"/>
        <v>57.185746452696662</v>
      </c>
      <c r="V83" s="22">
        <f t="shared" si="25"/>
        <v>10.225563909774436</v>
      </c>
      <c r="W83" s="15">
        <v>971661774.87</v>
      </c>
      <c r="X83" s="15"/>
      <c r="Y83" s="15">
        <v>7108</v>
      </c>
      <c r="Z83" s="14">
        <v>23012</v>
      </c>
      <c r="AA83" s="84">
        <f t="shared" si="27"/>
        <v>4341031.5543353949</v>
      </c>
      <c r="AB83" s="84">
        <f t="shared" si="28"/>
        <v>0.66082510168506681</v>
      </c>
      <c r="AC83" s="84">
        <f t="shared" si="29"/>
        <v>2.139407321324811</v>
      </c>
      <c r="AD83" s="85">
        <v>14.112903225806454</v>
      </c>
      <c r="AE83" s="14">
        <v>160</v>
      </c>
      <c r="AF83" s="14">
        <v>5</v>
      </c>
      <c r="AG83" s="14">
        <v>16</v>
      </c>
    </row>
    <row r="84" spans="1:33" x14ac:dyDescent="0.2">
      <c r="A84" s="14">
        <v>11</v>
      </c>
      <c r="B84" s="14" t="s">
        <v>52</v>
      </c>
      <c r="C84" s="73" t="s">
        <v>161</v>
      </c>
      <c r="D84" s="86">
        <v>0.19890338821490952</v>
      </c>
      <c r="E84" s="15" t="s">
        <v>99</v>
      </c>
      <c r="F84" s="18">
        <v>183497</v>
      </c>
      <c r="G84" s="18">
        <v>10439.25</v>
      </c>
      <c r="H84" s="18">
        <v>4115</v>
      </c>
      <c r="I84" s="19">
        <v>506</v>
      </c>
      <c r="J84" s="19">
        <v>1225</v>
      </c>
      <c r="K84" s="19">
        <v>315.99999999999994</v>
      </c>
      <c r="L84" s="18">
        <v>276</v>
      </c>
      <c r="M84" s="19">
        <v>88</v>
      </c>
      <c r="N84" s="18">
        <v>30</v>
      </c>
      <c r="O84" s="19">
        <v>557</v>
      </c>
      <c r="P84" s="23">
        <f t="shared" si="20"/>
        <v>2242.5434748252014</v>
      </c>
      <c r="Q84" s="23">
        <f t="shared" si="26"/>
        <v>275.75382703804422</v>
      </c>
      <c r="R84" s="23">
        <f t="shared" si="21"/>
        <v>667.58584609012678</v>
      </c>
      <c r="S84" s="22">
        <f t="shared" si="22"/>
        <v>62.450592885375478</v>
      </c>
      <c r="T84" s="23">
        <f t="shared" si="23"/>
        <v>17.910447761194028</v>
      </c>
      <c r="U84" s="23">
        <f t="shared" si="24"/>
        <v>47.957187310964215</v>
      </c>
      <c r="V84" s="22">
        <f t="shared" si="25"/>
        <v>5.3859964093357267</v>
      </c>
      <c r="W84" s="15">
        <v>1313138398.3499999</v>
      </c>
      <c r="X84" s="15"/>
      <c r="Y84" s="15">
        <v>19520</v>
      </c>
      <c r="Z84" s="14">
        <v>68839</v>
      </c>
      <c r="AA84" s="84">
        <f t="shared" si="27"/>
        <v>7156184.560783009</v>
      </c>
      <c r="AB84" s="84">
        <f t="shared" si="28"/>
        <v>1.8698661302296622</v>
      </c>
      <c r="AC84" s="84">
        <f t="shared" si="29"/>
        <v>6.5942476710491658</v>
      </c>
      <c r="AD84" s="85">
        <v>16.032887975334017</v>
      </c>
      <c r="AE84" s="14">
        <v>83</v>
      </c>
      <c r="AF84" s="14">
        <v>21</v>
      </c>
      <c r="AG84" s="14">
        <v>21</v>
      </c>
    </row>
    <row r="85" spans="1:33" x14ac:dyDescent="0.2">
      <c r="A85" s="14">
        <v>75</v>
      </c>
      <c r="B85" s="14" t="s">
        <v>15</v>
      </c>
      <c r="C85" s="73" t="s">
        <v>166</v>
      </c>
      <c r="D85" s="86">
        <v>0.19781562063954122</v>
      </c>
      <c r="E85" s="15" t="s">
        <v>99</v>
      </c>
      <c r="F85" s="18">
        <v>261823</v>
      </c>
      <c r="G85" s="18">
        <v>8324</v>
      </c>
      <c r="H85" s="18">
        <v>8252</v>
      </c>
      <c r="I85" s="19">
        <v>1323</v>
      </c>
      <c r="J85" s="19">
        <v>2640</v>
      </c>
      <c r="K85" s="19">
        <v>881.99999999999989</v>
      </c>
      <c r="L85" s="18">
        <v>1042</v>
      </c>
      <c r="M85" s="19">
        <v>128</v>
      </c>
      <c r="N85" s="18">
        <v>59</v>
      </c>
      <c r="O85" s="19">
        <v>605</v>
      </c>
      <c r="P85" s="23">
        <f t="shared" si="20"/>
        <v>3151.7475546456958</v>
      </c>
      <c r="Q85" s="23">
        <f t="shared" si="26"/>
        <v>505.30320101748129</v>
      </c>
      <c r="R85" s="23">
        <f t="shared" si="21"/>
        <v>1008.3147775405522</v>
      </c>
      <c r="S85" s="22">
        <f t="shared" si="22"/>
        <v>66.666666666666657</v>
      </c>
      <c r="T85" s="23">
        <f t="shared" si="23"/>
        <v>29.585462805224306</v>
      </c>
      <c r="U85" s="23">
        <f t="shared" si="24"/>
        <v>48.887989214087376</v>
      </c>
      <c r="V85" s="22">
        <f t="shared" si="25"/>
        <v>9.7520661157024797</v>
      </c>
      <c r="W85" s="15">
        <v>864302360.84000003</v>
      </c>
      <c r="X85" s="15"/>
      <c r="Y85" s="15">
        <v>5654</v>
      </c>
      <c r="Z85" s="14" t="s">
        <v>14</v>
      </c>
      <c r="AA85" s="84">
        <f t="shared" si="27"/>
        <v>3301094.1011293889</v>
      </c>
      <c r="AB85" s="84">
        <f t="shared" si="28"/>
        <v>0.67924074963959635</v>
      </c>
      <c r="AC85" s="14" t="s">
        <v>14</v>
      </c>
      <c r="AD85" s="85">
        <v>5.0441767068273098</v>
      </c>
      <c r="AE85" s="14">
        <v>137</v>
      </c>
      <c r="AF85" s="14">
        <v>3</v>
      </c>
      <c r="AG85" s="14">
        <v>9</v>
      </c>
    </row>
    <row r="86" spans="1:33" x14ac:dyDescent="0.2">
      <c r="A86" s="14">
        <v>83</v>
      </c>
      <c r="B86" s="14" t="s">
        <v>35</v>
      </c>
      <c r="C86" s="73" t="s">
        <v>161</v>
      </c>
      <c r="D86" s="86">
        <v>0.19156279313117719</v>
      </c>
      <c r="E86" s="15" t="s">
        <v>99</v>
      </c>
      <c r="F86" s="18">
        <v>11223</v>
      </c>
      <c r="G86" s="18">
        <v>16517.25</v>
      </c>
      <c r="H86" s="18">
        <v>397</v>
      </c>
      <c r="I86" s="19">
        <v>35</v>
      </c>
      <c r="J86" s="19">
        <v>139</v>
      </c>
      <c r="K86" s="19">
        <v>24</v>
      </c>
      <c r="L86" s="18">
        <v>63</v>
      </c>
      <c r="M86" s="19">
        <v>8</v>
      </c>
      <c r="N86" s="18">
        <v>5</v>
      </c>
      <c r="O86" s="19">
        <v>29</v>
      </c>
      <c r="P86" s="23">
        <f t="shared" si="20"/>
        <v>3537.3785975229439</v>
      </c>
      <c r="Q86" s="23">
        <f t="shared" si="26"/>
        <v>311.85957408892455</v>
      </c>
      <c r="R86" s="23">
        <f t="shared" si="21"/>
        <v>1238.5280228103002</v>
      </c>
      <c r="S86" s="22">
        <f t="shared" si="22"/>
        <v>68.571428571428569</v>
      </c>
      <c r="T86" s="23">
        <f t="shared" si="23"/>
        <v>38.650306748466257</v>
      </c>
      <c r="U86" s="23">
        <f t="shared" si="24"/>
        <v>71.282188363182755</v>
      </c>
      <c r="V86" s="24">
        <f t="shared" si="25"/>
        <v>17.241379310344829</v>
      </c>
      <c r="W86" s="15">
        <v>83219523.700000003</v>
      </c>
      <c r="X86" s="15"/>
      <c r="Y86" s="15"/>
      <c r="Z86" s="14">
        <v>150000</v>
      </c>
      <c r="AA86" s="84">
        <f t="shared" si="27"/>
        <v>7415087.2048471896</v>
      </c>
      <c r="AB86" s="84">
        <f t="shared" si="28"/>
        <v>0</v>
      </c>
      <c r="AC86" s="84">
        <f>Z86/$G86</f>
        <v>9.0814148844389955</v>
      </c>
      <c r="AD86" s="85">
        <v>19.248826291079812</v>
      </c>
      <c r="AE86" s="14">
        <v>6</v>
      </c>
      <c r="AF86" s="14">
        <v>1</v>
      </c>
      <c r="AG86" s="14">
        <v>1</v>
      </c>
    </row>
    <row r="87" spans="1:33" x14ac:dyDescent="0.2">
      <c r="A87" s="14">
        <v>25</v>
      </c>
      <c r="B87" s="14" t="s">
        <v>44</v>
      </c>
      <c r="C87" s="73" t="s">
        <v>167</v>
      </c>
      <c r="D87" s="86">
        <v>0.13675519963092461</v>
      </c>
      <c r="E87" s="15" t="s">
        <v>99</v>
      </c>
      <c r="F87" s="18">
        <v>350726</v>
      </c>
      <c r="G87" s="18">
        <v>10321</v>
      </c>
      <c r="H87" s="18">
        <v>10321</v>
      </c>
      <c r="I87" s="19">
        <v>1360</v>
      </c>
      <c r="J87" s="19">
        <v>3356</v>
      </c>
      <c r="K87" s="19">
        <v>808</v>
      </c>
      <c r="L87" s="18">
        <v>853</v>
      </c>
      <c r="M87" s="19">
        <v>125</v>
      </c>
      <c r="N87" s="18">
        <v>37</v>
      </c>
      <c r="O87" s="19">
        <v>1025</v>
      </c>
      <c r="P87" s="23">
        <f t="shared" si="20"/>
        <v>2942.7530322816101</v>
      </c>
      <c r="Q87" s="23">
        <f t="shared" si="26"/>
        <v>387.76708883858055</v>
      </c>
      <c r="R87" s="23">
        <f t="shared" si="21"/>
        <v>956.87231628108543</v>
      </c>
      <c r="S87" s="22">
        <f t="shared" si="22"/>
        <v>59.411764705882355</v>
      </c>
      <c r="T87" s="23">
        <f t="shared" si="23"/>
        <v>20.485110470701247</v>
      </c>
      <c r="U87" s="23">
        <f t="shared" si="24"/>
        <v>35.640357430016593</v>
      </c>
      <c r="V87" s="22">
        <f t="shared" si="25"/>
        <v>3.6097560975609753</v>
      </c>
      <c r="W87" s="15">
        <v>3235932349.1500001</v>
      </c>
      <c r="X87" s="15"/>
      <c r="Y87" s="15"/>
      <c r="Z87" s="14" t="s">
        <v>14</v>
      </c>
      <c r="AA87" s="84">
        <f t="shared" si="27"/>
        <v>9226382.8434447404</v>
      </c>
      <c r="AB87" s="84">
        <f t="shared" si="28"/>
        <v>0</v>
      </c>
      <c r="AC87" s="14" t="s">
        <v>14</v>
      </c>
      <c r="AD87" s="85">
        <v>4.7668754349338895</v>
      </c>
      <c r="AE87" s="14">
        <v>132</v>
      </c>
      <c r="AF87" s="14">
        <v>11</v>
      </c>
      <c r="AG87" s="14">
        <v>10</v>
      </c>
    </row>
    <row r="88" spans="1:33" x14ac:dyDescent="0.2">
      <c r="A88" s="14">
        <v>79</v>
      </c>
      <c r="B88" s="14" t="s">
        <v>13</v>
      </c>
      <c r="C88" s="73" t="s">
        <v>167</v>
      </c>
      <c r="D88" s="86">
        <v>7.2368673645867507E-2</v>
      </c>
      <c r="E88" s="15" t="s">
        <v>99</v>
      </c>
      <c r="F88" s="18">
        <v>37085</v>
      </c>
      <c r="G88" s="18">
        <v>10185</v>
      </c>
      <c r="H88" s="18">
        <v>1572</v>
      </c>
      <c r="I88" s="19">
        <v>249</v>
      </c>
      <c r="J88" s="19">
        <v>508</v>
      </c>
      <c r="K88" s="19">
        <v>147</v>
      </c>
      <c r="L88" s="18">
        <v>148</v>
      </c>
      <c r="M88" s="19">
        <v>22</v>
      </c>
      <c r="N88" s="18">
        <v>11</v>
      </c>
      <c r="O88" s="19">
        <v>165</v>
      </c>
      <c r="P88" s="23">
        <f t="shared" si="20"/>
        <v>4238.9106107590669</v>
      </c>
      <c r="Q88" s="23">
        <f t="shared" si="26"/>
        <v>671.43049750573005</v>
      </c>
      <c r="R88" s="23">
        <f t="shared" si="21"/>
        <v>1369.8260752325739</v>
      </c>
      <c r="S88" s="22">
        <f t="shared" si="22"/>
        <v>59.036144578313255</v>
      </c>
      <c r="T88" s="23">
        <f t="shared" si="23"/>
        <v>22.595419847328245</v>
      </c>
      <c r="U88" s="23">
        <f t="shared" si="24"/>
        <v>59.323176486450045</v>
      </c>
      <c r="V88" s="22">
        <f t="shared" si="25"/>
        <v>6.666666666666667</v>
      </c>
      <c r="W88" s="15">
        <v>213044539.5</v>
      </c>
      <c r="X88" s="15"/>
      <c r="Y88" s="15"/>
      <c r="Z88" s="14" t="s">
        <v>14</v>
      </c>
      <c r="AA88" s="84">
        <f t="shared" si="27"/>
        <v>5744763.0982877174</v>
      </c>
      <c r="AB88" s="84">
        <f t="shared" si="28"/>
        <v>0</v>
      </c>
      <c r="AC88" s="14" t="s">
        <v>14</v>
      </c>
      <c r="AD88" s="85">
        <v>5.3745928338762221</v>
      </c>
      <c r="AE88" s="14">
        <v>29</v>
      </c>
      <c r="AF88" s="14">
        <v>0</v>
      </c>
      <c r="AG88" s="14">
        <v>1</v>
      </c>
    </row>
    <row r="89" spans="1:33" x14ac:dyDescent="0.2">
      <c r="E89" s="20"/>
      <c r="F89" s="71">
        <f>SUM(F4:F88)</f>
        <v>27790942</v>
      </c>
      <c r="G89" s="20"/>
      <c r="H89" s="71">
        <f t="shared" ref="H89:O89" si="30">SUM(H4:H88)</f>
        <v>497647</v>
      </c>
      <c r="I89" s="71">
        <f t="shared" si="30"/>
        <v>65162</v>
      </c>
      <c r="J89" s="71">
        <f t="shared" si="30"/>
        <v>87604</v>
      </c>
      <c r="K89" s="71">
        <f t="shared" si="30"/>
        <v>49063</v>
      </c>
      <c r="L89" s="71">
        <f t="shared" si="30"/>
        <v>65505</v>
      </c>
      <c r="M89" s="71">
        <f t="shared" si="30"/>
        <v>5412</v>
      </c>
      <c r="N89" s="71">
        <f t="shared" si="30"/>
        <v>3231</v>
      </c>
      <c r="O89" s="71">
        <f t="shared" si="30"/>
        <v>43389</v>
      </c>
      <c r="P89" s="20"/>
      <c r="Q89" s="20"/>
      <c r="R89" s="20"/>
      <c r="S89" s="20"/>
      <c r="T89" s="20"/>
      <c r="U89" s="20"/>
      <c r="V89" s="20"/>
      <c r="W89" s="71">
        <f t="shared" ref="W89:X89" si="31">SUM(W4:W88)</f>
        <v>137845154938.56992</v>
      </c>
      <c r="X89" s="71">
        <f t="shared" si="31"/>
        <v>0</v>
      </c>
      <c r="Y89" s="20"/>
      <c r="AE89" s="71">
        <f t="shared" ref="AE89:AG89" si="32">SUM(AE4:AE88)</f>
        <v>11176</v>
      </c>
      <c r="AF89" s="71">
        <f t="shared" si="32"/>
        <v>1477</v>
      </c>
      <c r="AG89" s="71">
        <f t="shared" si="32"/>
        <v>2732</v>
      </c>
    </row>
    <row r="90" spans="1:33" x14ac:dyDescent="0.2">
      <c r="E90" s="20"/>
      <c r="F90" s="20"/>
      <c r="G90" s="20"/>
      <c r="H90" s="20"/>
      <c r="I90" s="21"/>
      <c r="J90" s="21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33" x14ac:dyDescent="0.2">
      <c r="E91" s="20"/>
      <c r="F91" s="21"/>
      <c r="G91" s="21"/>
      <c r="H91" s="21"/>
      <c r="I91" s="21"/>
      <c r="J91" s="21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33" x14ac:dyDescent="0.2">
      <c r="E92" s="20"/>
      <c r="F92" s="20"/>
      <c r="G92" s="20"/>
      <c r="H92" s="20"/>
      <c r="I92" s="21"/>
      <c r="J92" s="21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33" x14ac:dyDescent="0.2">
      <c r="E93" s="20"/>
      <c r="F93" s="20"/>
      <c r="G93" s="20"/>
      <c r="H93" s="20"/>
      <c r="I93" s="21"/>
      <c r="J93" s="21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33" x14ac:dyDescent="0.2">
      <c r="E94" s="20"/>
      <c r="F94" s="20"/>
      <c r="G94" s="20"/>
      <c r="H94" s="20"/>
      <c r="I94" s="21"/>
      <c r="J94" s="21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33" x14ac:dyDescent="0.2">
      <c r="E95" s="20"/>
      <c r="F95" s="20"/>
      <c r="G95" s="20"/>
      <c r="H95" s="20"/>
      <c r="I95" s="21"/>
      <c r="J95" s="21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33" x14ac:dyDescent="0.2">
      <c r="E96" s="20"/>
      <c r="F96" s="20"/>
      <c r="G96" s="20"/>
      <c r="H96" s="20"/>
      <c r="I96" s="21"/>
      <c r="J96" s="21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5:25" x14ac:dyDescent="0.2">
      <c r="E97" s="20"/>
      <c r="F97" s="21"/>
      <c r="G97" s="21"/>
      <c r="H97" s="21"/>
      <c r="I97" s="21"/>
      <c r="J97" s="21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5:25" x14ac:dyDescent="0.2">
      <c r="E98" s="20"/>
      <c r="F98" s="20"/>
      <c r="G98" s="20"/>
      <c r="H98" s="20"/>
      <c r="I98" s="21"/>
      <c r="J98" s="21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5:25" x14ac:dyDescent="0.2">
      <c r="E99" s="20"/>
      <c r="F99" s="20"/>
      <c r="G99" s="20"/>
      <c r="H99" s="20"/>
      <c r="I99" s="21"/>
      <c r="J99" s="21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5:25" x14ac:dyDescent="0.2">
      <c r="E100" s="20"/>
      <c r="F100" s="20"/>
      <c r="G100" s="20"/>
      <c r="H100" s="20"/>
      <c r="I100" s="21"/>
      <c r="J100" s="21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5:25" x14ac:dyDescent="0.2">
      <c r="E101" s="20"/>
      <c r="F101" s="20"/>
      <c r="G101" s="20"/>
      <c r="H101" s="20"/>
      <c r="I101" s="21"/>
      <c r="J101" s="21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5:25" x14ac:dyDescent="0.2">
      <c r="E102" s="20"/>
      <c r="F102" s="20"/>
      <c r="G102" s="20"/>
      <c r="H102" s="20"/>
      <c r="I102" s="21"/>
      <c r="J102" s="21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5:25" x14ac:dyDescent="0.2">
      <c r="E103" s="20"/>
      <c r="F103" s="20"/>
      <c r="G103" s="20"/>
      <c r="H103" s="20"/>
      <c r="I103" s="21"/>
      <c r="J103" s="21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5:25" x14ac:dyDescent="0.2">
      <c r="E104" s="20"/>
      <c r="F104" s="20"/>
      <c r="G104" s="20"/>
      <c r="H104" s="20"/>
      <c r="I104" s="21"/>
      <c r="J104" s="21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5:25" x14ac:dyDescent="0.2">
      <c r="E105" s="20"/>
      <c r="F105" s="20"/>
      <c r="G105" s="20"/>
      <c r="H105" s="20"/>
      <c r="I105" s="21"/>
      <c r="J105" s="21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5:25" x14ac:dyDescent="0.2">
      <c r="E106" s="20"/>
      <c r="F106" s="20"/>
      <c r="G106" s="20"/>
      <c r="H106" s="20"/>
      <c r="I106" s="21"/>
      <c r="J106" s="21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5:25" x14ac:dyDescent="0.2"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5:25" x14ac:dyDescent="0.2">
      <c r="E108" s="20"/>
      <c r="F108" s="21"/>
      <c r="G108" s="21"/>
      <c r="H108" s="21"/>
      <c r="I108" s="21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5:25" x14ac:dyDescent="0.2"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5:25" x14ac:dyDescent="0.2">
      <c r="E110" s="20"/>
      <c r="F110" s="21"/>
      <c r="G110" s="21"/>
      <c r="H110" s="21"/>
      <c r="I110" s="21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5:25" x14ac:dyDescent="0.2">
      <c r="E111" s="20"/>
      <c r="F111" s="21"/>
      <c r="G111" s="21"/>
      <c r="H111" s="21"/>
      <c r="I111" s="21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5:25" x14ac:dyDescent="0.2"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5:25" x14ac:dyDescent="0.2"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5:25" x14ac:dyDescent="0.2">
      <c r="E114" s="20"/>
      <c r="F114" s="21"/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5:25" x14ac:dyDescent="0.2">
      <c r="E115" s="20"/>
      <c r="F115" s="21"/>
      <c r="G115" s="21"/>
      <c r="H115" s="21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5:25" x14ac:dyDescent="0.2"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5:25" x14ac:dyDescent="0.2"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5:25" x14ac:dyDescent="0.2"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5:25" x14ac:dyDescent="0.2"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5:25" x14ac:dyDescent="0.2"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5:25" x14ac:dyDescent="0.2"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5:25" x14ac:dyDescent="0.2"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5:25" x14ac:dyDescent="0.2"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5:25" x14ac:dyDescent="0.2"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5:25" x14ac:dyDescent="0.2"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5:25" x14ac:dyDescent="0.2"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5:25" x14ac:dyDescent="0.2"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5:25" x14ac:dyDescent="0.2"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5:25" x14ac:dyDescent="0.2"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5:25" x14ac:dyDescent="0.2"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5:25" x14ac:dyDescent="0.2"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5:25" x14ac:dyDescent="0.2">
      <c r="E132" s="20"/>
      <c r="F132" s="21"/>
      <c r="G132" s="21"/>
      <c r="H132" s="21"/>
      <c r="I132" s="21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5:25" x14ac:dyDescent="0.2"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5:25" x14ac:dyDescent="0.2"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5:25" x14ac:dyDescent="0.2">
      <c r="E135" s="20"/>
      <c r="F135" s="21"/>
      <c r="G135" s="21"/>
      <c r="H135" s="21"/>
      <c r="I135" s="21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5:25" x14ac:dyDescent="0.2">
      <c r="E136" s="20"/>
      <c r="F136" s="21"/>
      <c r="G136" s="21"/>
      <c r="H136" s="21"/>
      <c r="I136" s="21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5:25" x14ac:dyDescent="0.2">
      <c r="E137" s="20"/>
      <c r="F137" s="21"/>
      <c r="G137" s="21"/>
      <c r="H137" s="21"/>
      <c r="I137" s="21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5:25" x14ac:dyDescent="0.2">
      <c r="E138" s="20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5:25" x14ac:dyDescent="0.2">
      <c r="E139" s="20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5:25" x14ac:dyDescent="0.2">
      <c r="E140" s="20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5:25" x14ac:dyDescent="0.2">
      <c r="E141" s="20"/>
      <c r="F141" s="21"/>
      <c r="G141" s="21"/>
      <c r="H141" s="21"/>
      <c r="I141" s="21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5:25" x14ac:dyDescent="0.2">
      <c r="E142" s="20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5:25" x14ac:dyDescent="0.2">
      <c r="E143" s="20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5:25" x14ac:dyDescent="0.2">
      <c r="E144" s="20"/>
      <c r="F144" s="21"/>
      <c r="G144" s="21"/>
      <c r="H144" s="21"/>
      <c r="I144" s="21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5:25" x14ac:dyDescent="0.2">
      <c r="E145" s="20"/>
      <c r="F145" s="21"/>
      <c r="G145" s="21"/>
      <c r="H145" s="21"/>
      <c r="I145" s="2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5:25" x14ac:dyDescent="0.2">
      <c r="E146" s="20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5:25" x14ac:dyDescent="0.2">
      <c r="E147" s="20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5:25" x14ac:dyDescent="0.2">
      <c r="E148" s="20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5:25" x14ac:dyDescent="0.2">
      <c r="E149" s="20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5:25" x14ac:dyDescent="0.2">
      <c r="E150" s="20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5:25" x14ac:dyDescent="0.2">
      <c r="E151" s="20"/>
      <c r="F151" s="21"/>
      <c r="G151" s="21"/>
      <c r="H151" s="21"/>
      <c r="I151" s="21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5:25" x14ac:dyDescent="0.2">
      <c r="E152" s="20"/>
      <c r="F152" s="21"/>
      <c r="G152" s="21"/>
      <c r="H152" s="21"/>
      <c r="I152" s="21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5:25" x14ac:dyDescent="0.2">
      <c r="E153" s="20"/>
      <c r="F153" s="21"/>
      <c r="G153" s="21"/>
      <c r="H153" s="21"/>
      <c r="I153" s="21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5:25" x14ac:dyDescent="0.2">
      <c r="E154" s="20"/>
      <c r="F154" s="21"/>
      <c r="G154" s="21"/>
      <c r="H154" s="21"/>
      <c r="I154" s="21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5:25" x14ac:dyDescent="0.2">
      <c r="E155" s="20"/>
      <c r="F155" s="21"/>
      <c r="G155" s="21"/>
      <c r="H155" s="21"/>
      <c r="I155" s="21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5:25" x14ac:dyDescent="0.2">
      <c r="E156" s="20"/>
      <c r="F156" s="20"/>
      <c r="G156" s="20"/>
      <c r="H156" s="20"/>
      <c r="I156" s="21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5:25" x14ac:dyDescent="0.2">
      <c r="E157" s="20"/>
      <c r="F157" s="20"/>
      <c r="G157" s="20"/>
      <c r="H157" s="20"/>
      <c r="I157" s="21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5:25" x14ac:dyDescent="0.2">
      <c r="E158" s="20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5:25" x14ac:dyDescent="0.2">
      <c r="E159" s="20"/>
      <c r="F159" s="20"/>
      <c r="G159" s="20"/>
      <c r="H159" s="20"/>
      <c r="I159" s="21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5:25" x14ac:dyDescent="0.2">
      <c r="E160" s="20"/>
      <c r="F160" s="21"/>
      <c r="G160" s="21"/>
      <c r="H160" s="21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x14ac:dyDescent="0.2">
      <c r="E161" s="20"/>
      <c r="F161" s="20"/>
      <c r="G161" s="20"/>
      <c r="H161" s="20"/>
      <c r="I161" s="21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x14ac:dyDescent="0.2">
      <c r="E162" s="20"/>
      <c r="F162" s="20"/>
      <c r="G162" s="20"/>
      <c r="H162" s="20"/>
      <c r="I162" s="21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x14ac:dyDescent="0.2">
      <c r="E163" s="20"/>
      <c r="F163" s="20"/>
      <c r="G163" s="20"/>
      <c r="H163" s="20"/>
      <c r="I163" s="21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x14ac:dyDescent="0.2">
      <c r="E164" s="20"/>
      <c r="F164" s="21"/>
      <c r="G164" s="21"/>
      <c r="H164" s="21"/>
      <c r="I164" s="21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x14ac:dyDescent="0.2">
      <c r="E165" s="20"/>
      <c r="F165" s="20"/>
      <c r="G165" s="20"/>
      <c r="H165" s="20"/>
      <c r="I165" s="21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x14ac:dyDescent="0.2">
      <c r="E166" s="20"/>
      <c r="F166" s="20"/>
      <c r="G166" s="20"/>
      <c r="H166" s="20"/>
      <c r="I166" s="21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x14ac:dyDescent="0.2">
      <c r="E167" s="20"/>
      <c r="F167" s="21"/>
      <c r="G167" s="21"/>
      <c r="H167" s="21"/>
      <c r="I167" s="21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x14ac:dyDescent="0.2">
      <c r="B168" s="21"/>
      <c r="C168" s="21"/>
      <c r="D168" s="21"/>
      <c r="E168" s="20"/>
      <c r="F168" s="20"/>
      <c r="G168" s="20"/>
      <c r="H168" s="20"/>
      <c r="I168" s="21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x14ac:dyDescent="0.2">
      <c r="B169" s="21"/>
      <c r="C169" s="21"/>
      <c r="D169" s="21"/>
      <c r="E169" s="20"/>
      <c r="F169" s="20"/>
      <c r="G169" s="20"/>
      <c r="H169" s="20"/>
      <c r="I169" s="21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x14ac:dyDescent="0.2">
      <c r="B170" s="21"/>
      <c r="C170" s="21"/>
      <c r="D170" s="21"/>
      <c r="E170" s="20"/>
      <c r="F170" s="20"/>
      <c r="G170" s="20"/>
      <c r="H170" s="20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x14ac:dyDescent="0.2">
      <c r="B171" s="21"/>
      <c r="C171" s="21"/>
      <c r="D171" s="21"/>
      <c r="E171" s="20"/>
      <c r="F171" s="20"/>
      <c r="G171" s="20"/>
      <c r="H171" s="20"/>
      <c r="I171" s="21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x14ac:dyDescent="0.2">
      <c r="B172" s="21"/>
      <c r="C172" s="21"/>
      <c r="D172" s="21"/>
      <c r="E172" s="20"/>
      <c r="F172" s="20"/>
      <c r="G172" s="20"/>
      <c r="H172" s="20"/>
      <c r="I172" s="21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2:25" x14ac:dyDescent="0.2">
      <c r="B173" s="21"/>
      <c r="C173" s="21"/>
      <c r="D173" s="21"/>
      <c r="E173" s="20"/>
      <c r="F173" s="20"/>
      <c r="G173" s="20"/>
      <c r="H173" s="20"/>
      <c r="I173" s="21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2:25" x14ac:dyDescent="0.2">
      <c r="B174" s="21"/>
      <c r="C174" s="21"/>
      <c r="D174" s="21"/>
      <c r="E174" s="20"/>
      <c r="F174" s="20"/>
      <c r="G174" s="20"/>
      <c r="H174" s="20"/>
      <c r="I174" s="21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2:25" x14ac:dyDescent="0.2">
      <c r="B175" s="21"/>
      <c r="C175" s="21"/>
      <c r="D175" s="21"/>
      <c r="E175" s="20"/>
      <c r="F175" s="20"/>
      <c r="G175" s="20"/>
      <c r="H175" s="20"/>
      <c r="I175" s="21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2:25" x14ac:dyDescent="0.2">
      <c r="B176" s="21"/>
      <c r="C176" s="21"/>
      <c r="D176" s="21"/>
      <c r="E176" s="20"/>
      <c r="F176" s="20"/>
      <c r="G176" s="20"/>
      <c r="H176" s="20"/>
      <c r="I176" s="21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2:25" x14ac:dyDescent="0.2">
      <c r="B177" s="21"/>
      <c r="C177" s="21"/>
      <c r="D177" s="21"/>
      <c r="E177" s="20"/>
      <c r="F177" s="20"/>
      <c r="G177" s="20"/>
      <c r="H177" s="20"/>
      <c r="I177" s="21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2:25" x14ac:dyDescent="0.2">
      <c r="B178" s="21"/>
      <c r="C178" s="21"/>
      <c r="D178" s="21"/>
      <c r="E178" s="20"/>
      <c r="F178" s="20"/>
      <c r="G178" s="20"/>
      <c r="H178" s="20"/>
      <c r="I178" s="21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2:25" x14ac:dyDescent="0.2">
      <c r="B179" s="21"/>
      <c r="C179" s="21"/>
      <c r="D179" s="21"/>
      <c r="E179" s="20"/>
      <c r="F179" s="20"/>
      <c r="G179" s="20"/>
      <c r="H179" s="20"/>
      <c r="I179" s="21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x14ac:dyDescent="0.2">
      <c r="B180" s="21"/>
      <c r="C180" s="21"/>
      <c r="D180" s="21"/>
      <c r="E180" s="20"/>
      <c r="F180" s="20"/>
      <c r="G180" s="20"/>
      <c r="H180" s="20"/>
      <c r="I180" s="21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x14ac:dyDescent="0.2">
      <c r="B181" s="21"/>
      <c r="C181" s="21"/>
      <c r="D181" s="21"/>
      <c r="E181" s="20"/>
      <c r="F181" s="20"/>
      <c r="G181" s="20"/>
      <c r="H181" s="20"/>
      <c r="I181" s="21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2:25" x14ac:dyDescent="0.2">
      <c r="B182" s="21"/>
      <c r="C182" s="21"/>
      <c r="D182" s="21"/>
      <c r="E182" s="20"/>
      <c r="F182" s="20"/>
      <c r="G182" s="20"/>
      <c r="H182" s="20"/>
      <c r="I182" s="21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2:25" x14ac:dyDescent="0.2">
      <c r="B183" s="21"/>
      <c r="C183" s="21"/>
      <c r="D183" s="21"/>
      <c r="E183" s="20"/>
      <c r="F183" s="20"/>
      <c r="G183" s="20"/>
      <c r="H183" s="20"/>
      <c r="I183" s="21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2:25" x14ac:dyDescent="0.2">
      <c r="B184" s="21"/>
      <c r="C184" s="21"/>
      <c r="D184" s="21"/>
      <c r="E184" s="20"/>
      <c r="F184" s="20"/>
      <c r="G184" s="20"/>
      <c r="H184" s="20"/>
      <c r="I184" s="21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2:25" x14ac:dyDescent="0.2">
      <c r="B185" s="21"/>
      <c r="C185" s="21"/>
      <c r="D185" s="21"/>
      <c r="E185" s="20"/>
      <c r="F185" s="20"/>
      <c r="G185" s="20"/>
      <c r="H185" s="20"/>
      <c r="I185" s="21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2:25" x14ac:dyDescent="0.2">
      <c r="B186" s="21"/>
      <c r="C186" s="21"/>
      <c r="D186" s="21"/>
      <c r="E186" s="20"/>
      <c r="F186" s="20"/>
      <c r="G186" s="20"/>
      <c r="H186" s="20"/>
      <c r="I186" s="21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2:25" x14ac:dyDescent="0.2">
      <c r="B187" s="21"/>
      <c r="C187" s="21"/>
      <c r="D187" s="21"/>
      <c r="E187" s="20"/>
      <c r="F187" s="20"/>
      <c r="G187" s="20"/>
      <c r="H187" s="20"/>
      <c r="I187" s="21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2:25" x14ac:dyDescent="0.2">
      <c r="B188" s="21"/>
      <c r="C188" s="21"/>
      <c r="D188" s="21"/>
      <c r="E188" s="20"/>
      <c r="F188" s="20"/>
      <c r="G188" s="20"/>
      <c r="H188" s="20"/>
      <c r="I188" s="21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2:25" x14ac:dyDescent="0.2">
      <c r="B189" s="21"/>
      <c r="C189" s="21"/>
      <c r="D189" s="21"/>
      <c r="E189" s="20"/>
      <c r="F189" s="20"/>
      <c r="G189" s="20"/>
      <c r="H189" s="20"/>
      <c r="I189" s="21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2:25" x14ac:dyDescent="0.2">
      <c r="B190" s="21"/>
      <c r="C190" s="21"/>
      <c r="D190" s="21"/>
      <c r="E190" s="20"/>
      <c r="F190" s="20"/>
      <c r="G190" s="20"/>
      <c r="H190" s="20"/>
      <c r="I190" s="21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2:25" x14ac:dyDescent="0.2">
      <c r="B191" s="21"/>
      <c r="C191" s="21"/>
      <c r="D191" s="21"/>
      <c r="E191" s="20"/>
      <c r="F191" s="20"/>
      <c r="G191" s="20"/>
      <c r="H191" s="20"/>
      <c r="I191" s="21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2:25" x14ac:dyDescent="0.2">
      <c r="B192" s="21"/>
      <c r="C192" s="21"/>
      <c r="D192" s="21"/>
      <c r="E192" s="20"/>
      <c r="F192" s="20"/>
      <c r="G192" s="20"/>
      <c r="H192" s="20"/>
      <c r="I192" s="21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2:25" x14ac:dyDescent="0.2">
      <c r="B193" s="21"/>
      <c r="C193" s="21"/>
      <c r="D193" s="21"/>
      <c r="E193" s="20"/>
      <c r="F193" s="20"/>
      <c r="G193" s="20"/>
      <c r="H193" s="20"/>
      <c r="I193" s="21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2:25" x14ac:dyDescent="0.2">
      <c r="B194" s="21"/>
      <c r="C194" s="21"/>
      <c r="D194" s="21"/>
      <c r="E194" s="20"/>
      <c r="F194" s="20"/>
      <c r="G194" s="20"/>
      <c r="H194" s="20"/>
      <c r="I194" s="21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2:25" x14ac:dyDescent="0.2">
      <c r="B195" s="21"/>
      <c r="C195" s="21"/>
      <c r="D195" s="21"/>
      <c r="E195" s="20"/>
      <c r="F195" s="20"/>
      <c r="G195" s="20"/>
      <c r="H195" s="20"/>
      <c r="I195" s="21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2:25" x14ac:dyDescent="0.2">
      <c r="B196" s="21"/>
      <c r="C196" s="21"/>
      <c r="D196" s="21"/>
      <c r="E196" s="20"/>
      <c r="F196" s="20"/>
      <c r="G196" s="20"/>
      <c r="H196" s="20"/>
      <c r="I196" s="21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2:25" x14ac:dyDescent="0.2">
      <c r="B197" s="21"/>
      <c r="C197" s="21"/>
      <c r="D197" s="21"/>
      <c r="E197" s="20"/>
      <c r="F197" s="20"/>
      <c r="G197" s="20"/>
      <c r="H197" s="20"/>
      <c r="I197" s="21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2:25" x14ac:dyDescent="0.2">
      <c r="B198" s="21"/>
      <c r="C198" s="21"/>
      <c r="D198" s="21"/>
      <c r="E198" s="20"/>
      <c r="F198" s="20"/>
      <c r="G198" s="20"/>
      <c r="H198" s="20"/>
      <c r="I198" s="21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2:25" x14ac:dyDescent="0.2">
      <c r="B199" s="21"/>
      <c r="C199" s="21"/>
      <c r="D199" s="21"/>
      <c r="E199" s="20"/>
      <c r="F199" s="20"/>
      <c r="G199" s="20"/>
      <c r="H199" s="20"/>
      <c r="I199" s="21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2:25" x14ac:dyDescent="0.2">
      <c r="B200" s="21"/>
      <c r="C200" s="21"/>
      <c r="D200" s="21"/>
      <c r="E200" s="20"/>
      <c r="F200" s="20"/>
      <c r="G200" s="20"/>
      <c r="H200" s="20"/>
      <c r="I200" s="21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2:25" x14ac:dyDescent="0.2">
      <c r="B201" s="21"/>
      <c r="C201" s="21"/>
      <c r="D201" s="21"/>
      <c r="E201" s="20"/>
      <c r="F201" s="20"/>
      <c r="G201" s="20"/>
      <c r="H201" s="20"/>
      <c r="I201" s="21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x14ac:dyDescent="0.2">
      <c r="B202" s="21"/>
      <c r="C202" s="21"/>
      <c r="D202" s="21"/>
      <c r="E202" s="20"/>
      <c r="F202" s="20"/>
      <c r="G202" s="20"/>
      <c r="H202" s="20"/>
      <c r="I202" s="21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x14ac:dyDescent="0.2">
      <c r="B203" s="21"/>
      <c r="C203" s="21"/>
      <c r="D203" s="21"/>
      <c r="E203" s="20"/>
      <c r="F203" s="20"/>
      <c r="G203" s="20"/>
      <c r="H203" s="20"/>
      <c r="I203" s="21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2:25" x14ac:dyDescent="0.2">
      <c r="B204" s="21"/>
      <c r="C204" s="21"/>
      <c r="D204" s="21"/>
      <c r="E204" s="20"/>
      <c r="F204" s="20"/>
      <c r="G204" s="20"/>
      <c r="H204" s="20"/>
      <c r="I204" s="21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2:25" x14ac:dyDescent="0.2">
      <c r="B205" s="21"/>
      <c r="C205" s="21"/>
      <c r="D205" s="21"/>
      <c r="E205" s="20"/>
      <c r="F205" s="20"/>
      <c r="G205" s="20"/>
      <c r="H205" s="20"/>
      <c r="I205" s="21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2:25" x14ac:dyDescent="0.2">
      <c r="B206" s="21"/>
      <c r="C206" s="21"/>
      <c r="D206" s="21"/>
      <c r="E206" s="20"/>
      <c r="F206" s="20"/>
      <c r="G206" s="20"/>
      <c r="H206" s="20"/>
      <c r="I206" s="21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2:25" x14ac:dyDescent="0.2">
      <c r="B207" s="21"/>
      <c r="C207" s="21"/>
      <c r="D207" s="21"/>
      <c r="E207" s="20"/>
      <c r="F207" s="20"/>
      <c r="G207" s="20"/>
      <c r="H207" s="20"/>
      <c r="I207" s="21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2:25" x14ac:dyDescent="0.2">
      <c r="B208" s="21"/>
      <c r="C208" s="21"/>
      <c r="D208" s="21"/>
      <c r="E208" s="20"/>
      <c r="F208" s="20"/>
      <c r="G208" s="20"/>
      <c r="H208" s="20"/>
      <c r="I208" s="21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2:25" x14ac:dyDescent="0.2">
      <c r="B209" s="21"/>
      <c r="C209" s="21"/>
      <c r="D209" s="21"/>
      <c r="E209" s="20"/>
      <c r="F209" s="20"/>
      <c r="G209" s="20"/>
      <c r="H209" s="20"/>
      <c r="I209" s="21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2:25" x14ac:dyDescent="0.2">
      <c r="B210" s="21"/>
      <c r="C210" s="21"/>
      <c r="D210" s="21"/>
      <c r="E210" s="20"/>
      <c r="F210" s="20"/>
      <c r="G210" s="20"/>
      <c r="H210" s="20"/>
      <c r="I210" s="21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2:25" x14ac:dyDescent="0.2">
      <c r="B211" s="21"/>
      <c r="C211" s="21"/>
      <c r="D211" s="21"/>
      <c r="E211" s="20"/>
      <c r="F211" s="20"/>
      <c r="G211" s="20"/>
      <c r="H211" s="20"/>
      <c r="I211" s="21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2:25" x14ac:dyDescent="0.2">
      <c r="B212" s="21"/>
      <c r="C212" s="21"/>
      <c r="D212" s="21"/>
      <c r="E212" s="20"/>
      <c r="F212" s="20"/>
      <c r="G212" s="20"/>
      <c r="H212" s="20"/>
      <c r="I212" s="21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2:25" x14ac:dyDescent="0.2">
      <c r="B213" s="21"/>
      <c r="C213" s="21"/>
      <c r="D213" s="21"/>
      <c r="E213" s="20"/>
      <c r="F213" s="20"/>
      <c r="G213" s="20"/>
      <c r="H213" s="20"/>
      <c r="I213" s="21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2:25" x14ac:dyDescent="0.2">
      <c r="B214" s="21"/>
      <c r="C214" s="21"/>
      <c r="D214" s="21"/>
      <c r="E214" s="20"/>
      <c r="F214" s="20"/>
      <c r="G214" s="20"/>
      <c r="H214" s="20"/>
      <c r="I214" s="21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2:25" x14ac:dyDescent="0.2">
      <c r="B215" s="21"/>
      <c r="C215" s="21"/>
      <c r="D215" s="21"/>
      <c r="E215" s="20"/>
      <c r="F215" s="20"/>
      <c r="G215" s="20"/>
      <c r="H215" s="20"/>
      <c r="I215" s="21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2:25" x14ac:dyDescent="0.2">
      <c r="B216" s="21"/>
      <c r="C216" s="21"/>
      <c r="D216" s="21"/>
      <c r="E216" s="20"/>
      <c r="F216" s="20"/>
      <c r="G216" s="20"/>
      <c r="H216" s="20"/>
      <c r="I216" s="21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2:25" x14ac:dyDescent="0.2">
      <c r="B217" s="21"/>
      <c r="C217" s="21"/>
      <c r="D217" s="21"/>
      <c r="E217" s="20"/>
      <c r="F217" s="20"/>
      <c r="G217" s="20"/>
      <c r="H217" s="20"/>
      <c r="I217" s="21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2:25" x14ac:dyDescent="0.2">
      <c r="B218" s="21"/>
      <c r="C218" s="21"/>
      <c r="D218" s="21"/>
      <c r="E218" s="20"/>
      <c r="F218" s="20"/>
      <c r="G218" s="20"/>
      <c r="H218" s="20"/>
      <c r="I218" s="2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2:25" x14ac:dyDescent="0.2">
      <c r="B219" s="21"/>
      <c r="C219" s="21"/>
      <c r="D219" s="21"/>
      <c r="E219" s="20"/>
      <c r="F219" s="20"/>
      <c r="G219" s="20"/>
      <c r="H219" s="20"/>
      <c r="I219" s="21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2:25" x14ac:dyDescent="0.2">
      <c r="B220" s="21"/>
      <c r="C220" s="21"/>
      <c r="D220" s="21"/>
      <c r="E220" s="20"/>
      <c r="F220" s="20"/>
      <c r="G220" s="20"/>
      <c r="H220" s="20"/>
      <c r="I220" s="21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2:25" x14ac:dyDescent="0.2">
      <c r="B221" s="21"/>
      <c r="C221" s="21"/>
      <c r="D221" s="21"/>
      <c r="E221" s="20"/>
      <c r="F221" s="20"/>
      <c r="G221" s="20"/>
      <c r="H221" s="20"/>
      <c r="I221" s="21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2:25" x14ac:dyDescent="0.2">
      <c r="B222" s="21"/>
      <c r="C222" s="21"/>
      <c r="D222" s="21"/>
      <c r="E222" s="20"/>
      <c r="F222" s="20"/>
      <c r="G222" s="20"/>
      <c r="H222" s="20"/>
      <c r="I222" s="21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2:25" x14ac:dyDescent="0.2">
      <c r="B223" s="21"/>
      <c r="C223" s="21"/>
      <c r="D223" s="21"/>
      <c r="E223" s="20"/>
      <c r="F223" s="20"/>
      <c r="G223" s="20"/>
      <c r="H223" s="20"/>
      <c r="I223" s="21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2:25" x14ac:dyDescent="0.2">
      <c r="B224" s="21"/>
      <c r="C224" s="21"/>
      <c r="D224" s="21"/>
      <c r="E224" s="20"/>
      <c r="F224" s="20"/>
      <c r="G224" s="20"/>
      <c r="H224" s="20"/>
      <c r="I224" s="2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2:25" x14ac:dyDescent="0.2">
      <c r="B225" s="21"/>
      <c r="C225" s="21"/>
      <c r="D225" s="21"/>
      <c r="E225" s="20"/>
      <c r="F225" s="20"/>
      <c r="G225" s="20"/>
      <c r="H225" s="20"/>
      <c r="I225" s="21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2:25" x14ac:dyDescent="0.2">
      <c r="B226" s="21"/>
      <c r="C226" s="21"/>
      <c r="D226" s="21"/>
      <c r="E226" s="20"/>
      <c r="F226" s="20"/>
      <c r="G226" s="20"/>
      <c r="H226" s="20"/>
      <c r="I226" s="21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2:25" x14ac:dyDescent="0.2">
      <c r="B227" s="21"/>
      <c r="C227" s="21"/>
      <c r="D227" s="21"/>
      <c r="E227" s="20"/>
      <c r="F227" s="20"/>
      <c r="G227" s="20"/>
      <c r="H227" s="20"/>
      <c r="I227" s="21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2:25" x14ac:dyDescent="0.2">
      <c r="B228" s="21"/>
      <c r="C228" s="21"/>
      <c r="D228" s="21"/>
      <c r="E228" s="20"/>
      <c r="F228" s="20"/>
      <c r="G228" s="20"/>
      <c r="H228" s="20"/>
      <c r="I228" s="21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2:25" x14ac:dyDescent="0.2">
      <c r="B229" s="21"/>
      <c r="C229" s="21"/>
      <c r="D229" s="21"/>
      <c r="E229" s="20"/>
      <c r="F229" s="20"/>
      <c r="G229" s="20"/>
      <c r="H229" s="20"/>
      <c r="I229" s="21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2:25" x14ac:dyDescent="0.2">
      <c r="B230" s="21"/>
      <c r="C230" s="21"/>
      <c r="D230" s="21"/>
      <c r="E230" s="20"/>
      <c r="F230" s="20"/>
      <c r="G230" s="20"/>
      <c r="H230" s="20"/>
      <c r="I230" s="21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2:25" x14ac:dyDescent="0.2">
      <c r="B231" s="21"/>
      <c r="C231" s="21"/>
      <c r="D231" s="21"/>
      <c r="E231" s="20"/>
      <c r="F231" s="20"/>
      <c r="G231" s="20"/>
      <c r="H231" s="20"/>
      <c r="I231" s="21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2:25" x14ac:dyDescent="0.2">
      <c r="B232" s="21"/>
      <c r="C232" s="21"/>
      <c r="D232" s="21"/>
      <c r="E232" s="20"/>
      <c r="F232" s="20"/>
      <c r="G232" s="20"/>
      <c r="H232" s="20"/>
      <c r="I232" s="21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2:25" x14ac:dyDescent="0.2">
      <c r="B233" s="21"/>
      <c r="C233" s="21"/>
      <c r="D233" s="21"/>
      <c r="E233" s="20"/>
      <c r="F233" s="20"/>
      <c r="G233" s="20"/>
      <c r="H233" s="20"/>
      <c r="I233" s="21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2:25" x14ac:dyDescent="0.2">
      <c r="B234" s="21"/>
      <c r="C234" s="21"/>
      <c r="D234" s="21"/>
      <c r="E234" s="20"/>
      <c r="F234" s="20"/>
      <c r="G234" s="20"/>
      <c r="H234" s="20"/>
      <c r="I234" s="21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2:25" x14ac:dyDescent="0.2">
      <c r="B235" s="21"/>
      <c r="C235" s="21"/>
      <c r="D235" s="21"/>
      <c r="E235" s="20"/>
      <c r="F235" s="20"/>
      <c r="G235" s="20"/>
      <c r="H235" s="20"/>
      <c r="I235" s="21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2:25" x14ac:dyDescent="0.2">
      <c r="B236" s="21"/>
      <c r="C236" s="21"/>
      <c r="D236" s="21"/>
      <c r="E236" s="20"/>
      <c r="F236" s="20"/>
      <c r="G236" s="20"/>
      <c r="H236" s="20"/>
      <c r="I236" s="21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2:25" x14ac:dyDescent="0.2">
      <c r="B237" s="21"/>
      <c r="C237" s="21"/>
      <c r="D237" s="21"/>
      <c r="E237" s="20"/>
      <c r="F237" s="20"/>
      <c r="G237" s="20"/>
      <c r="H237" s="20"/>
      <c r="I237" s="21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2:25" x14ac:dyDescent="0.2">
      <c r="B238" s="21"/>
      <c r="C238" s="21"/>
      <c r="D238" s="21"/>
      <c r="E238" s="20"/>
      <c r="F238" s="20"/>
      <c r="G238" s="20"/>
      <c r="H238" s="20"/>
      <c r="I238" s="21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2:25" x14ac:dyDescent="0.2">
      <c r="B239" s="21"/>
      <c r="C239" s="21"/>
      <c r="D239" s="21"/>
      <c r="E239" s="20"/>
      <c r="F239" s="20"/>
      <c r="G239" s="20"/>
      <c r="H239" s="20"/>
      <c r="I239" s="21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2:25" x14ac:dyDescent="0.2">
      <c r="B240" s="21"/>
      <c r="C240" s="21"/>
      <c r="D240" s="21"/>
      <c r="E240" s="20"/>
      <c r="F240" s="20"/>
      <c r="G240" s="20"/>
      <c r="H240" s="20"/>
      <c r="I240" s="21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2:25" x14ac:dyDescent="0.2">
      <c r="B241" s="21"/>
      <c r="C241" s="21"/>
      <c r="D241" s="21"/>
      <c r="E241" s="20"/>
      <c r="F241" s="20"/>
      <c r="G241" s="20"/>
      <c r="H241" s="20"/>
      <c r="I241" s="21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2:25" x14ac:dyDescent="0.2">
      <c r="B242" s="21"/>
      <c r="C242" s="21"/>
      <c r="D242" s="21"/>
      <c r="E242" s="20"/>
      <c r="F242" s="20"/>
      <c r="G242" s="20"/>
      <c r="H242" s="20"/>
      <c r="I242" s="21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2:25" x14ac:dyDescent="0.2">
      <c r="B243" s="21"/>
      <c r="C243" s="21"/>
      <c r="D243" s="21"/>
      <c r="E243" s="20"/>
      <c r="F243" s="20"/>
      <c r="G243" s="20"/>
      <c r="H243" s="20"/>
      <c r="I243" s="21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2:25" x14ac:dyDescent="0.2">
      <c r="B244" s="21"/>
      <c r="C244" s="21"/>
      <c r="D244" s="21"/>
      <c r="E244" s="20"/>
      <c r="F244" s="20"/>
      <c r="G244" s="20"/>
      <c r="H244" s="20"/>
      <c r="I244" s="21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2:25" x14ac:dyDescent="0.2">
      <c r="B245" s="21"/>
      <c r="C245" s="21"/>
      <c r="D245" s="21"/>
      <c r="E245" s="20"/>
      <c r="F245" s="20"/>
      <c r="G245" s="20"/>
      <c r="H245" s="20"/>
      <c r="I245" s="21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2:25" x14ac:dyDescent="0.2">
      <c r="B246" s="21"/>
      <c r="C246" s="21"/>
      <c r="D246" s="21"/>
      <c r="E246" s="20"/>
      <c r="F246" s="20"/>
      <c r="G246" s="20"/>
      <c r="H246" s="20"/>
      <c r="I246" s="21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2:25" x14ac:dyDescent="0.2">
      <c r="B247" s="21"/>
      <c r="C247" s="21"/>
      <c r="D247" s="21"/>
      <c r="E247" s="20"/>
      <c r="F247" s="20"/>
      <c r="G247" s="20"/>
      <c r="H247" s="20"/>
      <c r="I247" s="21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2:25" x14ac:dyDescent="0.2">
      <c r="B248" s="21"/>
      <c r="C248" s="21"/>
      <c r="D248" s="21"/>
      <c r="E248" s="20"/>
      <c r="F248" s="20"/>
      <c r="G248" s="20"/>
      <c r="H248" s="20"/>
      <c r="I248" s="21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2:25" x14ac:dyDescent="0.2">
      <c r="B249" s="21"/>
      <c r="C249" s="21"/>
      <c r="D249" s="21"/>
      <c r="E249" s="20"/>
      <c r="F249" s="20"/>
      <c r="G249" s="20"/>
      <c r="H249" s="20"/>
      <c r="I249" s="21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2:25" x14ac:dyDescent="0.2">
      <c r="B250" s="21"/>
      <c r="C250" s="21"/>
      <c r="D250" s="21"/>
      <c r="E250" s="20"/>
      <c r="F250" s="20"/>
      <c r="G250" s="20"/>
      <c r="H250" s="20"/>
      <c r="I250" s="21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2:25" x14ac:dyDescent="0.2">
      <c r="B251" s="21"/>
      <c r="C251" s="21"/>
      <c r="D251" s="21"/>
      <c r="E251" s="20"/>
      <c r="F251" s="20"/>
      <c r="G251" s="20"/>
      <c r="H251" s="20"/>
      <c r="I251" s="21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2:25" x14ac:dyDescent="0.2">
      <c r="B252" s="21"/>
      <c r="C252" s="21"/>
      <c r="D252" s="21"/>
      <c r="E252" s="20"/>
      <c r="F252" s="20"/>
      <c r="G252" s="20"/>
      <c r="H252" s="20"/>
      <c r="I252" s="21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2:25" x14ac:dyDescent="0.2">
      <c r="B253" s="21"/>
      <c r="C253" s="21"/>
      <c r="D253" s="21"/>
      <c r="E253" s="20"/>
      <c r="F253" s="20"/>
      <c r="G253" s="20"/>
      <c r="H253" s="20"/>
      <c r="I253" s="21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2:25" x14ac:dyDescent="0.2">
      <c r="B254" s="21"/>
      <c r="C254" s="21"/>
      <c r="D254" s="21"/>
      <c r="E254" s="20"/>
      <c r="F254" s="20"/>
      <c r="G254" s="20"/>
      <c r="H254" s="20"/>
      <c r="I254" s="21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2:25" x14ac:dyDescent="0.2">
      <c r="B255" s="21"/>
      <c r="C255" s="21"/>
      <c r="D255" s="21"/>
      <c r="E255" s="20"/>
      <c r="F255" s="20"/>
      <c r="G255" s="20"/>
      <c r="H255" s="20"/>
      <c r="I255" s="21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2:25" x14ac:dyDescent="0.2">
      <c r="B256" s="21"/>
      <c r="C256" s="21"/>
      <c r="D256" s="21"/>
      <c r="E256" s="20"/>
      <c r="F256" s="20"/>
      <c r="G256" s="20"/>
      <c r="H256" s="20"/>
      <c r="I256" s="21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2:25" x14ac:dyDescent="0.2">
      <c r="B257" s="21"/>
      <c r="C257" s="21"/>
      <c r="D257" s="21"/>
      <c r="E257" s="20"/>
      <c r="F257" s="20"/>
      <c r="G257" s="20"/>
      <c r="H257" s="20"/>
      <c r="I257" s="21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2:25" x14ac:dyDescent="0.2">
      <c r="B258" s="21"/>
      <c r="C258" s="21"/>
      <c r="D258" s="21"/>
      <c r="E258" s="20"/>
      <c r="F258" s="20"/>
      <c r="G258" s="20"/>
      <c r="H258" s="20"/>
      <c r="I258" s="21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2:25" x14ac:dyDescent="0.2">
      <c r="B259" s="21"/>
      <c r="C259" s="21"/>
      <c r="D259" s="21"/>
      <c r="E259" s="20"/>
      <c r="F259" s="20"/>
      <c r="G259" s="20"/>
      <c r="H259" s="20"/>
      <c r="I259" s="21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2:25" x14ac:dyDescent="0.2">
      <c r="B260" s="21"/>
      <c r="C260" s="21"/>
      <c r="D260" s="21"/>
      <c r="E260" s="20"/>
      <c r="F260" s="20"/>
      <c r="G260" s="20"/>
      <c r="H260" s="20"/>
      <c r="I260" s="21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2:25" x14ac:dyDescent="0.2">
      <c r="B261" s="21"/>
      <c r="C261" s="21"/>
      <c r="D261" s="21"/>
      <c r="E261" s="20"/>
      <c r="F261" s="20"/>
      <c r="G261" s="20"/>
      <c r="H261" s="20"/>
      <c r="I261" s="21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2:25" x14ac:dyDescent="0.2">
      <c r="B262" s="21"/>
      <c r="C262" s="21"/>
      <c r="D262" s="21"/>
      <c r="E262" s="20"/>
      <c r="F262" s="20"/>
      <c r="G262" s="20"/>
      <c r="H262" s="20"/>
      <c r="I262" s="21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2:25" x14ac:dyDescent="0.2">
      <c r="B263" s="21"/>
      <c r="C263" s="21"/>
      <c r="D263" s="21"/>
      <c r="E263" s="20"/>
      <c r="F263" s="20"/>
      <c r="G263" s="20"/>
      <c r="H263" s="20"/>
      <c r="I263" s="2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2:25" x14ac:dyDescent="0.2">
      <c r="B264" s="21"/>
      <c r="C264" s="21"/>
      <c r="D264" s="21"/>
      <c r="E264" s="20"/>
      <c r="F264" s="20"/>
      <c r="G264" s="20"/>
      <c r="H264" s="20"/>
      <c r="I264" s="2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2:25" x14ac:dyDescent="0.2">
      <c r="B265" s="21"/>
      <c r="C265" s="21"/>
      <c r="D265" s="21"/>
      <c r="E265" s="20"/>
      <c r="F265" s="20"/>
      <c r="G265" s="20"/>
      <c r="H265" s="20"/>
      <c r="I265" s="21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2:25" x14ac:dyDescent="0.2">
      <c r="B266" s="21"/>
      <c r="C266" s="21"/>
      <c r="D266" s="21"/>
      <c r="E266" s="20"/>
      <c r="F266" s="20"/>
      <c r="G266" s="20"/>
      <c r="H266" s="20"/>
      <c r="I266" s="21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2:25" x14ac:dyDescent="0.2">
      <c r="B267" s="21"/>
      <c r="C267" s="21"/>
      <c r="D267" s="21"/>
      <c r="E267" s="20"/>
      <c r="F267" s="20"/>
      <c r="G267" s="20"/>
      <c r="H267" s="20"/>
      <c r="I267" s="21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2:25" x14ac:dyDescent="0.2">
      <c r="B268" s="21"/>
      <c r="C268" s="21"/>
      <c r="D268" s="21"/>
      <c r="E268" s="20"/>
      <c r="F268" s="20"/>
      <c r="G268" s="20"/>
      <c r="H268" s="20"/>
      <c r="I268" s="21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2:25" x14ac:dyDescent="0.2">
      <c r="B269" s="21"/>
      <c r="C269" s="21"/>
      <c r="D269" s="21"/>
      <c r="E269" s="20"/>
      <c r="F269" s="20"/>
      <c r="G269" s="20"/>
      <c r="H269" s="20"/>
      <c r="I269" s="21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2:25" x14ac:dyDescent="0.2">
      <c r="B270" s="21"/>
      <c r="C270" s="21"/>
      <c r="D270" s="21"/>
      <c r="E270" s="20"/>
      <c r="F270" s="20"/>
      <c r="G270" s="20"/>
      <c r="H270" s="20"/>
      <c r="I270" s="21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2:25" x14ac:dyDescent="0.2">
      <c r="B271" s="21"/>
      <c r="C271" s="21"/>
      <c r="D271" s="21"/>
      <c r="E271" s="20"/>
      <c r="F271" s="20"/>
      <c r="G271" s="20"/>
      <c r="H271" s="20"/>
      <c r="I271" s="21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2:25" x14ac:dyDescent="0.2">
      <c r="B272" s="21"/>
      <c r="C272" s="21"/>
      <c r="D272" s="21"/>
      <c r="E272" s="20"/>
      <c r="F272" s="20"/>
      <c r="G272" s="20"/>
      <c r="H272" s="20"/>
      <c r="I272" s="21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2:25" x14ac:dyDescent="0.2">
      <c r="B273" s="21"/>
      <c r="C273" s="21"/>
      <c r="D273" s="21"/>
      <c r="E273" s="20"/>
      <c r="F273" s="20"/>
      <c r="G273" s="20"/>
      <c r="H273" s="20"/>
      <c r="I273" s="21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2:25" x14ac:dyDescent="0.2">
      <c r="B274" s="21"/>
      <c r="C274" s="21"/>
      <c r="D274" s="21"/>
      <c r="E274" s="20"/>
      <c r="F274" s="20"/>
      <c r="G274" s="20"/>
      <c r="H274" s="20"/>
      <c r="I274" s="21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2:25" x14ac:dyDescent="0.2">
      <c r="B275" s="21"/>
      <c r="C275" s="21"/>
      <c r="D275" s="21"/>
      <c r="E275" s="20"/>
      <c r="F275" s="20"/>
      <c r="G275" s="20"/>
      <c r="H275" s="20"/>
      <c r="I275" s="21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2:25" x14ac:dyDescent="0.2">
      <c r="B276" s="21"/>
      <c r="C276" s="21"/>
      <c r="D276" s="21"/>
      <c r="E276" s="20"/>
      <c r="F276" s="20"/>
      <c r="G276" s="20"/>
      <c r="H276" s="20"/>
      <c r="I276" s="21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2:25" x14ac:dyDescent="0.2">
      <c r="B277" s="21"/>
      <c r="C277" s="21"/>
      <c r="D277" s="21"/>
      <c r="E277" s="20"/>
      <c r="F277" s="20"/>
      <c r="G277" s="20"/>
      <c r="H277" s="20"/>
      <c r="I277" s="2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2:25" x14ac:dyDescent="0.2">
      <c r="B278" s="21"/>
      <c r="C278" s="21"/>
      <c r="D278" s="21"/>
      <c r="E278" s="20"/>
      <c r="F278" s="20"/>
      <c r="G278" s="20"/>
      <c r="H278" s="20"/>
      <c r="I278" s="21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2:25" x14ac:dyDescent="0.2">
      <c r="B279" s="21"/>
      <c r="C279" s="21"/>
      <c r="D279" s="21"/>
      <c r="E279" s="20"/>
      <c r="F279" s="20"/>
      <c r="G279" s="20"/>
      <c r="H279" s="20"/>
      <c r="I279" s="21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2:25" x14ac:dyDescent="0.2">
      <c r="B280" s="21"/>
      <c r="C280" s="21"/>
      <c r="D280" s="21"/>
      <c r="E280" s="20"/>
      <c r="F280" s="20"/>
      <c r="G280" s="20"/>
      <c r="H280" s="20"/>
      <c r="I280" s="21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2:25" x14ac:dyDescent="0.2">
      <c r="B281" s="21"/>
      <c r="C281" s="21"/>
      <c r="D281" s="21"/>
      <c r="E281" s="20"/>
      <c r="F281" s="20"/>
      <c r="G281" s="20"/>
      <c r="H281" s="20"/>
      <c r="I281" s="21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2:25" x14ac:dyDescent="0.2">
      <c r="B282" s="21"/>
      <c r="C282" s="21"/>
      <c r="D282" s="21"/>
      <c r="E282" s="20"/>
      <c r="F282" s="20"/>
      <c r="G282" s="20"/>
      <c r="H282" s="20"/>
      <c r="I282" s="21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2:25" x14ac:dyDescent="0.2">
      <c r="B283" s="21"/>
      <c r="C283" s="21"/>
      <c r="D283" s="21"/>
      <c r="E283" s="20"/>
      <c r="F283" s="20"/>
      <c r="G283" s="20"/>
      <c r="H283" s="20"/>
      <c r="I283" s="21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2:25" x14ac:dyDescent="0.2">
      <c r="B284" s="21"/>
      <c r="C284" s="21"/>
      <c r="D284" s="21"/>
      <c r="E284" s="20"/>
      <c r="F284" s="20"/>
      <c r="G284" s="20"/>
      <c r="H284" s="20"/>
      <c r="I284" s="21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2:25" x14ac:dyDescent="0.2">
      <c r="B285" s="21"/>
      <c r="C285" s="21"/>
      <c r="D285" s="21"/>
      <c r="E285" s="20"/>
      <c r="F285" s="20"/>
      <c r="G285" s="20"/>
      <c r="H285" s="20"/>
      <c r="I285" s="21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2:25" x14ac:dyDescent="0.2">
      <c r="B286" s="21"/>
      <c r="C286" s="21"/>
      <c r="D286" s="21"/>
      <c r="E286" s="20"/>
      <c r="F286" s="20"/>
      <c r="G286" s="20"/>
      <c r="H286" s="20"/>
      <c r="I286" s="2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2:25" x14ac:dyDescent="0.2">
      <c r="B287" s="21"/>
      <c r="C287" s="21"/>
      <c r="D287" s="21"/>
      <c r="E287" s="20"/>
      <c r="F287" s="20"/>
      <c r="G287" s="20"/>
      <c r="H287" s="20"/>
      <c r="I287" s="21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2:25" x14ac:dyDescent="0.2">
      <c r="B288" s="21"/>
      <c r="C288" s="21"/>
      <c r="D288" s="21"/>
      <c r="E288" s="20"/>
      <c r="F288" s="20"/>
      <c r="G288" s="20"/>
      <c r="H288" s="20"/>
      <c r="I288" s="21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2:25" x14ac:dyDescent="0.2">
      <c r="B289" s="21"/>
      <c r="C289" s="21"/>
      <c r="D289" s="21"/>
      <c r="E289" s="20"/>
      <c r="F289" s="20"/>
      <c r="G289" s="20"/>
      <c r="H289" s="20"/>
      <c r="I289" s="2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2:25" x14ac:dyDescent="0.2">
      <c r="B290" s="21"/>
      <c r="C290" s="21"/>
      <c r="D290" s="21"/>
      <c r="E290" s="20"/>
      <c r="F290" s="20"/>
      <c r="G290" s="20"/>
      <c r="H290" s="20"/>
      <c r="I290" s="2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2:25" x14ac:dyDescent="0.2">
      <c r="B291" s="21"/>
      <c r="C291" s="21"/>
      <c r="D291" s="21"/>
      <c r="E291" s="20"/>
      <c r="F291" s="20"/>
      <c r="G291" s="20"/>
      <c r="H291" s="20"/>
      <c r="I291" s="21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2:25" x14ac:dyDescent="0.2">
      <c r="B292" s="21"/>
      <c r="C292" s="21"/>
      <c r="D292" s="21"/>
      <c r="E292" s="20"/>
      <c r="F292" s="20"/>
      <c r="G292" s="20"/>
      <c r="H292" s="20"/>
      <c r="I292" s="21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2:25" x14ac:dyDescent="0.2">
      <c r="B293" s="21"/>
      <c r="C293" s="21"/>
      <c r="D293" s="21"/>
      <c r="E293" s="20"/>
      <c r="F293" s="20"/>
      <c r="G293" s="20"/>
      <c r="H293" s="20"/>
      <c r="I293" s="21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2:25" x14ac:dyDescent="0.2">
      <c r="B294" s="21"/>
      <c r="C294" s="21"/>
      <c r="D294" s="21"/>
      <c r="E294" s="20"/>
      <c r="F294" s="20"/>
      <c r="G294" s="20"/>
      <c r="H294" s="20"/>
      <c r="I294" s="21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2:25" x14ac:dyDescent="0.2">
      <c r="B295" s="21"/>
      <c r="C295" s="21"/>
      <c r="D295" s="21"/>
      <c r="E295" s="20"/>
      <c r="F295" s="20"/>
      <c r="G295" s="20"/>
      <c r="H295" s="20"/>
      <c r="I295" s="21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2:25" x14ac:dyDescent="0.2">
      <c r="B296" s="21"/>
      <c r="C296" s="21"/>
      <c r="D296" s="21"/>
      <c r="E296" s="20"/>
      <c r="F296" s="20"/>
      <c r="G296" s="20"/>
      <c r="H296" s="20"/>
      <c r="I296" s="21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2:25" x14ac:dyDescent="0.2">
      <c r="B297" s="21"/>
      <c r="C297" s="21"/>
      <c r="D297" s="21"/>
      <c r="E297" s="20"/>
      <c r="F297" s="20"/>
      <c r="G297" s="20"/>
      <c r="H297" s="20"/>
      <c r="I297" s="21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2:25" x14ac:dyDescent="0.2">
      <c r="B298" s="21"/>
      <c r="C298" s="21"/>
      <c r="D298" s="21"/>
      <c r="E298" s="20"/>
      <c r="F298" s="20"/>
      <c r="G298" s="20"/>
      <c r="H298" s="20"/>
      <c r="I298" s="21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2:25" x14ac:dyDescent="0.2">
      <c r="B299" s="21"/>
      <c r="C299" s="21"/>
      <c r="D299" s="21"/>
      <c r="E299" s="20"/>
      <c r="F299" s="20"/>
      <c r="G299" s="20"/>
      <c r="H299" s="20"/>
      <c r="I299" s="21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2:25" x14ac:dyDescent="0.2">
      <c r="B300" s="21"/>
      <c r="C300" s="21"/>
      <c r="D300" s="21"/>
      <c r="E300" s="20"/>
      <c r="F300" s="20"/>
      <c r="G300" s="20"/>
      <c r="H300" s="20"/>
      <c r="I300" s="21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2:25" x14ac:dyDescent="0.2">
      <c r="B301" s="21"/>
      <c r="C301" s="21"/>
      <c r="D301" s="21"/>
      <c r="E301" s="20"/>
      <c r="F301" s="20"/>
      <c r="G301" s="20"/>
      <c r="H301" s="20"/>
      <c r="I301" s="21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2:25" x14ac:dyDescent="0.2">
      <c r="B302" s="21"/>
      <c r="C302" s="21"/>
      <c r="D302" s="21"/>
      <c r="E302" s="20"/>
      <c r="F302" s="20"/>
      <c r="G302" s="20"/>
      <c r="H302" s="20"/>
      <c r="I302" s="21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2:25" x14ac:dyDescent="0.2">
      <c r="B303" s="21"/>
      <c r="C303" s="21"/>
      <c r="D303" s="21"/>
      <c r="E303" s="20"/>
      <c r="F303" s="20"/>
      <c r="G303" s="20"/>
      <c r="H303" s="20"/>
      <c r="I303" s="21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2:25" x14ac:dyDescent="0.2">
      <c r="B304" s="21"/>
      <c r="C304" s="21"/>
      <c r="D304" s="21"/>
      <c r="E304" s="20"/>
      <c r="F304" s="20"/>
      <c r="G304" s="20"/>
      <c r="H304" s="20"/>
      <c r="I304" s="21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2:25" x14ac:dyDescent="0.2">
      <c r="B305" s="21"/>
      <c r="C305" s="21"/>
      <c r="D305" s="21"/>
      <c r="E305" s="20"/>
      <c r="F305" s="20"/>
      <c r="G305" s="20"/>
      <c r="H305" s="20"/>
      <c r="I305" s="21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2:25" x14ac:dyDescent="0.2">
      <c r="B306" s="21"/>
      <c r="C306" s="21"/>
      <c r="D306" s="21"/>
      <c r="E306" s="20"/>
      <c r="F306" s="20"/>
      <c r="G306" s="20"/>
      <c r="H306" s="20"/>
      <c r="I306" s="21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2:25" x14ac:dyDescent="0.2">
      <c r="B307" s="21"/>
      <c r="C307" s="21"/>
      <c r="D307" s="21"/>
      <c r="E307" s="20"/>
      <c r="F307" s="20"/>
      <c r="G307" s="20"/>
      <c r="H307" s="20"/>
      <c r="I307" s="21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2:25" x14ac:dyDescent="0.2">
      <c r="B308" s="21"/>
      <c r="C308" s="21"/>
      <c r="D308" s="21"/>
      <c r="E308" s="20"/>
      <c r="F308" s="20"/>
      <c r="G308" s="20"/>
      <c r="H308" s="20"/>
      <c r="I308" s="21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2:25" x14ac:dyDescent="0.2">
      <c r="B309" s="21"/>
      <c r="C309" s="21"/>
      <c r="D309" s="21"/>
      <c r="E309" s="20"/>
      <c r="F309" s="20"/>
      <c r="G309" s="20"/>
      <c r="H309" s="20"/>
      <c r="I309" s="21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2:25" x14ac:dyDescent="0.2">
      <c r="B310" s="21"/>
      <c r="C310" s="21"/>
      <c r="D310" s="21"/>
      <c r="E310" s="20"/>
      <c r="F310" s="20"/>
      <c r="G310" s="20"/>
      <c r="H310" s="20"/>
      <c r="I310" s="21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2:25" x14ac:dyDescent="0.2">
      <c r="B311" s="21"/>
      <c r="C311" s="21"/>
      <c r="D311" s="21"/>
      <c r="E311" s="20"/>
      <c r="F311" s="20"/>
      <c r="G311" s="20"/>
      <c r="H311" s="20"/>
      <c r="I311" s="21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2:25" x14ac:dyDescent="0.2">
      <c r="B312" s="21"/>
      <c r="C312" s="21"/>
      <c r="D312" s="21"/>
      <c r="E312" s="20"/>
      <c r="F312" s="20"/>
      <c r="G312" s="20"/>
      <c r="H312" s="20"/>
      <c r="I312" s="21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2:25" x14ac:dyDescent="0.2">
      <c r="B313" s="21"/>
      <c r="C313" s="21"/>
      <c r="D313" s="21"/>
      <c r="E313" s="20"/>
      <c r="F313" s="20"/>
      <c r="G313" s="20"/>
      <c r="H313" s="20"/>
      <c r="I313" s="21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2:25" x14ac:dyDescent="0.2">
      <c r="B314" s="21"/>
      <c r="C314" s="21"/>
      <c r="D314" s="21"/>
      <c r="E314" s="20"/>
      <c r="F314" s="20"/>
      <c r="G314" s="20"/>
      <c r="H314" s="20"/>
      <c r="I314" s="21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2:25" x14ac:dyDescent="0.2">
      <c r="B315" s="21"/>
      <c r="C315" s="21"/>
      <c r="D315" s="21"/>
      <c r="E315" s="20"/>
      <c r="F315" s="20"/>
      <c r="G315" s="20"/>
      <c r="H315" s="20"/>
      <c r="I315" s="21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2:25" x14ac:dyDescent="0.2">
      <c r="B316" s="21"/>
      <c r="C316" s="21"/>
      <c r="D316" s="21"/>
      <c r="E316" s="20"/>
      <c r="F316" s="20"/>
      <c r="G316" s="20"/>
      <c r="H316" s="20"/>
      <c r="I316" s="21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2:25" x14ac:dyDescent="0.2">
      <c r="B317" s="21"/>
      <c r="C317" s="21"/>
      <c r="D317" s="21"/>
      <c r="E317" s="20"/>
      <c r="F317" s="20"/>
      <c r="G317" s="20"/>
      <c r="H317" s="20"/>
      <c r="I317" s="21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2:25" x14ac:dyDescent="0.2">
      <c r="B318" s="21"/>
      <c r="C318" s="21"/>
      <c r="D318" s="21"/>
      <c r="E318" s="20"/>
      <c r="F318" s="20"/>
      <c r="G318" s="20"/>
      <c r="H318" s="20"/>
      <c r="I318" s="21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2:25" x14ac:dyDescent="0.2">
      <c r="B319" s="21"/>
      <c r="C319" s="21"/>
      <c r="D319" s="21"/>
      <c r="E319" s="20"/>
      <c r="F319" s="20"/>
      <c r="G319" s="20"/>
      <c r="H319" s="20"/>
      <c r="I319" s="21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2:25" x14ac:dyDescent="0.2">
      <c r="B320" s="21"/>
      <c r="C320" s="21"/>
      <c r="D320" s="21"/>
      <c r="E320" s="20"/>
      <c r="F320" s="20"/>
      <c r="G320" s="20"/>
      <c r="H320" s="20"/>
      <c r="I320" s="21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2:25" x14ac:dyDescent="0.2">
      <c r="B321" s="21"/>
      <c r="C321" s="21"/>
      <c r="D321" s="21"/>
      <c r="E321" s="20"/>
      <c r="F321" s="20"/>
      <c r="G321" s="20"/>
      <c r="H321" s="20"/>
      <c r="I321" s="21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2:25" x14ac:dyDescent="0.2">
      <c r="B322" s="21"/>
      <c r="C322" s="21"/>
      <c r="D322" s="21"/>
      <c r="E322" s="20"/>
      <c r="F322" s="20"/>
      <c r="G322" s="20"/>
      <c r="H322" s="20"/>
      <c r="I322" s="21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2:25" x14ac:dyDescent="0.2">
      <c r="B323" s="21"/>
      <c r="C323" s="21"/>
      <c r="D323" s="21"/>
      <c r="E323" s="20"/>
      <c r="F323" s="20"/>
      <c r="G323" s="20"/>
      <c r="H323" s="20"/>
      <c r="I323" s="21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2:25" x14ac:dyDescent="0.2">
      <c r="B324" s="21"/>
      <c r="C324" s="21"/>
      <c r="D324" s="21"/>
      <c r="E324" s="20"/>
      <c r="F324" s="20"/>
      <c r="G324" s="20"/>
      <c r="H324" s="20"/>
      <c r="I324" s="21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2:25" x14ac:dyDescent="0.2">
      <c r="B325" s="21"/>
      <c r="C325" s="21"/>
      <c r="D325" s="21"/>
      <c r="E325" s="20"/>
      <c r="F325" s="20"/>
      <c r="G325" s="20"/>
      <c r="H325" s="20"/>
      <c r="I325" s="21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2:25" x14ac:dyDescent="0.2">
      <c r="B326" s="21"/>
      <c r="C326" s="21"/>
      <c r="D326" s="21"/>
      <c r="E326" s="20"/>
      <c r="F326" s="20"/>
      <c r="G326" s="20"/>
      <c r="H326" s="20"/>
      <c r="I326" s="21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2:25" x14ac:dyDescent="0.2">
      <c r="B327" s="21"/>
      <c r="C327" s="21"/>
      <c r="D327" s="21"/>
      <c r="E327" s="20"/>
      <c r="F327" s="20"/>
      <c r="G327" s="20"/>
      <c r="H327" s="20"/>
      <c r="I327" s="21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2:25" x14ac:dyDescent="0.2">
      <c r="B328" s="21"/>
      <c r="C328" s="21"/>
      <c r="D328" s="21"/>
      <c r="E328" s="20"/>
      <c r="F328" s="20"/>
      <c r="G328" s="20"/>
      <c r="H328" s="20"/>
      <c r="I328" s="21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2:25" x14ac:dyDescent="0.2">
      <c r="B329" s="21"/>
      <c r="C329" s="21"/>
      <c r="D329" s="21"/>
      <c r="E329" s="20"/>
      <c r="F329" s="20"/>
      <c r="G329" s="20"/>
      <c r="H329" s="20"/>
      <c r="I329" s="21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2:25" x14ac:dyDescent="0.2">
      <c r="B330" s="21"/>
      <c r="C330" s="21"/>
      <c r="D330" s="21"/>
      <c r="E330" s="20"/>
      <c r="F330" s="20"/>
      <c r="G330" s="20"/>
      <c r="H330" s="20"/>
      <c r="I330" s="21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2:25" x14ac:dyDescent="0.2">
      <c r="B331" s="21"/>
      <c r="C331" s="21"/>
      <c r="D331" s="21"/>
      <c r="E331" s="20"/>
      <c r="F331" s="20"/>
      <c r="G331" s="20"/>
      <c r="H331" s="20"/>
      <c r="I331" s="21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2:25" x14ac:dyDescent="0.2">
      <c r="B332" s="21"/>
      <c r="C332" s="21"/>
      <c r="D332" s="21"/>
      <c r="E332" s="20"/>
      <c r="F332" s="20"/>
      <c r="G332" s="20"/>
      <c r="H332" s="20"/>
      <c r="I332" s="21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2:25" x14ac:dyDescent="0.2">
      <c r="B333" s="21"/>
      <c r="C333" s="21"/>
      <c r="D333" s="21"/>
      <c r="E333" s="20"/>
      <c r="F333" s="20"/>
      <c r="G333" s="20"/>
      <c r="H333" s="20"/>
      <c r="I333" s="21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2:25" x14ac:dyDescent="0.2">
      <c r="B334" s="21"/>
      <c r="C334" s="21"/>
      <c r="D334" s="21"/>
      <c r="E334" s="20"/>
      <c r="F334" s="20"/>
      <c r="G334" s="20"/>
      <c r="H334" s="20"/>
      <c r="I334" s="21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2:25" x14ac:dyDescent="0.2">
      <c r="B335" s="21"/>
      <c r="C335" s="21"/>
      <c r="D335" s="21"/>
      <c r="E335" s="20"/>
      <c r="F335" s="20"/>
      <c r="G335" s="20"/>
      <c r="H335" s="20"/>
      <c r="I335" s="21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2:25" x14ac:dyDescent="0.2">
      <c r="B336" s="21"/>
      <c r="C336" s="21"/>
      <c r="D336" s="21"/>
      <c r="E336" s="20"/>
      <c r="F336" s="20"/>
      <c r="G336" s="20"/>
      <c r="H336" s="20"/>
      <c r="I336" s="21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2:25" x14ac:dyDescent="0.2">
      <c r="B337" s="21"/>
      <c r="C337" s="21"/>
      <c r="D337" s="21"/>
      <c r="E337" s="20"/>
      <c r="F337" s="20"/>
      <c r="G337" s="20"/>
      <c r="H337" s="20"/>
      <c r="I337" s="21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2:25" x14ac:dyDescent="0.2">
      <c r="B338" s="21"/>
      <c r="C338" s="21"/>
      <c r="D338" s="21"/>
      <c r="E338" s="20"/>
      <c r="F338" s="20"/>
      <c r="G338" s="20"/>
      <c r="H338" s="20"/>
      <c r="I338" s="21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2:25" x14ac:dyDescent="0.2">
      <c r="B339" s="21"/>
      <c r="C339" s="21"/>
      <c r="D339" s="21"/>
      <c r="E339" s="20"/>
      <c r="F339" s="20"/>
      <c r="G339" s="20"/>
      <c r="H339" s="20"/>
      <c r="I339" s="21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2:25" x14ac:dyDescent="0.2">
      <c r="B340" s="21"/>
      <c r="C340" s="21"/>
      <c r="D340" s="21"/>
      <c r="E340" s="20"/>
      <c r="F340" s="20"/>
      <c r="G340" s="20"/>
      <c r="H340" s="20"/>
      <c r="I340" s="21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2:25" x14ac:dyDescent="0.2">
      <c r="B341" s="21"/>
      <c r="C341" s="21"/>
      <c r="D341" s="21"/>
      <c r="E341" s="20"/>
      <c r="F341" s="20"/>
      <c r="G341" s="20"/>
      <c r="H341" s="20"/>
      <c r="I341" s="21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2:25" x14ac:dyDescent="0.2">
      <c r="B342" s="21"/>
      <c r="C342" s="21"/>
      <c r="D342" s="21"/>
      <c r="E342" s="20"/>
      <c r="F342" s="20"/>
      <c r="G342" s="20"/>
      <c r="H342" s="20"/>
      <c r="I342" s="21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2:25" x14ac:dyDescent="0.2">
      <c r="B343" s="21"/>
      <c r="C343" s="21"/>
      <c r="D343" s="21"/>
      <c r="E343" s="20"/>
      <c r="F343" s="20"/>
      <c r="G343" s="20"/>
      <c r="H343" s="20"/>
      <c r="I343" s="21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2:25" x14ac:dyDescent="0.2">
      <c r="B344" s="21"/>
      <c r="C344" s="21"/>
      <c r="D344" s="21"/>
      <c r="E344" s="20"/>
      <c r="F344" s="20"/>
      <c r="G344" s="20"/>
      <c r="H344" s="20"/>
      <c r="I344" s="21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2:25" x14ac:dyDescent="0.2">
      <c r="B345" s="21"/>
      <c r="C345" s="21"/>
      <c r="D345" s="21"/>
      <c r="E345" s="20"/>
      <c r="F345" s="20"/>
      <c r="G345" s="20"/>
      <c r="H345" s="20"/>
      <c r="I345" s="21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2:25" x14ac:dyDescent="0.2">
      <c r="B346" s="21"/>
      <c r="C346" s="21"/>
      <c r="D346" s="21"/>
      <c r="E346" s="20"/>
      <c r="F346" s="20"/>
      <c r="G346" s="20"/>
      <c r="H346" s="20"/>
      <c r="I346" s="21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2:25" x14ac:dyDescent="0.2">
      <c r="B347" s="21"/>
      <c r="C347" s="21"/>
      <c r="D347" s="21"/>
      <c r="E347" s="20"/>
      <c r="F347" s="20"/>
      <c r="G347" s="20"/>
      <c r="H347" s="20"/>
      <c r="I347" s="21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2:25" x14ac:dyDescent="0.2">
      <c r="B348" s="21"/>
      <c r="C348" s="21"/>
      <c r="D348" s="21"/>
      <c r="E348" s="20"/>
      <c r="F348" s="20"/>
      <c r="G348" s="20"/>
      <c r="H348" s="20"/>
      <c r="I348" s="21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2:25" x14ac:dyDescent="0.2">
      <c r="B349" s="21"/>
      <c r="C349" s="21"/>
      <c r="D349" s="21"/>
      <c r="E349" s="20"/>
      <c r="F349" s="20"/>
      <c r="G349" s="20"/>
      <c r="H349" s="20"/>
      <c r="I349" s="21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2:25" x14ac:dyDescent="0.2">
      <c r="B350" s="21"/>
      <c r="C350" s="21"/>
      <c r="D350" s="21"/>
      <c r="E350" s="20"/>
      <c r="F350" s="20"/>
      <c r="G350" s="20"/>
      <c r="H350" s="20"/>
      <c r="I350" s="21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2:25" x14ac:dyDescent="0.2">
      <c r="B351" s="21"/>
      <c r="C351" s="21"/>
      <c r="D351" s="21"/>
      <c r="E351" s="20"/>
      <c r="F351" s="20"/>
      <c r="G351" s="20"/>
      <c r="H351" s="20"/>
      <c r="I351" s="21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2:25" x14ac:dyDescent="0.2">
      <c r="B352" s="21"/>
      <c r="C352" s="21"/>
      <c r="D352" s="21"/>
      <c r="E352" s="20"/>
      <c r="F352" s="20"/>
      <c r="G352" s="20"/>
      <c r="H352" s="20"/>
      <c r="I352" s="21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2:25" x14ac:dyDescent="0.2">
      <c r="B353" s="21"/>
      <c r="C353" s="21"/>
      <c r="D353" s="21"/>
      <c r="E353" s="20"/>
      <c r="F353" s="20"/>
      <c r="G353" s="20"/>
      <c r="H353" s="20"/>
      <c r="I353" s="21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2:25" x14ac:dyDescent="0.2">
      <c r="B354" s="21"/>
      <c r="C354" s="21"/>
      <c r="D354" s="21"/>
      <c r="E354" s="20"/>
      <c r="F354" s="20"/>
      <c r="G354" s="20"/>
      <c r="H354" s="20"/>
      <c r="I354" s="21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2:25" x14ac:dyDescent="0.2">
      <c r="B355" s="21"/>
      <c r="C355" s="21"/>
      <c r="D355" s="21"/>
      <c r="E355" s="20"/>
      <c r="F355" s="20"/>
      <c r="G355" s="20"/>
      <c r="H355" s="20"/>
      <c r="I355" s="21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2:25" x14ac:dyDescent="0.2">
      <c r="B356" s="21"/>
      <c r="C356" s="21"/>
      <c r="D356" s="21"/>
      <c r="E356" s="20"/>
      <c r="F356" s="20"/>
      <c r="G356" s="20"/>
      <c r="H356" s="20"/>
      <c r="I356" s="21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2:25" x14ac:dyDescent="0.2">
      <c r="B357" s="21"/>
      <c r="C357" s="21"/>
      <c r="D357" s="21"/>
      <c r="E357" s="20"/>
      <c r="F357" s="20"/>
      <c r="G357" s="20"/>
      <c r="H357" s="20"/>
      <c r="I357" s="21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2:25" x14ac:dyDescent="0.2">
      <c r="B358" s="21"/>
      <c r="C358" s="21"/>
      <c r="D358" s="21"/>
      <c r="E358" s="20"/>
      <c r="F358" s="20"/>
      <c r="G358" s="20"/>
      <c r="H358" s="20"/>
      <c r="I358" s="21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2:25" x14ac:dyDescent="0.2">
      <c r="B359" s="21"/>
      <c r="C359" s="21"/>
      <c r="D359" s="21"/>
      <c r="E359" s="20"/>
      <c r="F359" s="20"/>
      <c r="G359" s="20"/>
      <c r="H359" s="20"/>
      <c r="I359" s="21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2:25" x14ac:dyDescent="0.2">
      <c r="B360" s="21"/>
      <c r="C360" s="21"/>
      <c r="D360" s="21"/>
      <c r="E360" s="20"/>
      <c r="F360" s="20"/>
      <c r="G360" s="20"/>
      <c r="H360" s="20"/>
      <c r="I360" s="21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2:25" x14ac:dyDescent="0.2">
      <c r="B361" s="21"/>
      <c r="C361" s="21"/>
      <c r="D361" s="21"/>
      <c r="E361" s="20"/>
      <c r="F361" s="20"/>
      <c r="G361" s="20"/>
      <c r="H361" s="20"/>
      <c r="I361" s="21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2:25" x14ac:dyDescent="0.2">
      <c r="B362" s="21"/>
      <c r="C362" s="21"/>
      <c r="D362" s="21"/>
      <c r="E362" s="20"/>
      <c r="F362" s="20"/>
      <c r="G362" s="20"/>
      <c r="H362" s="20"/>
      <c r="I362" s="21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2:25" x14ac:dyDescent="0.2">
      <c r="B363" s="21"/>
      <c r="C363" s="21"/>
      <c r="D363" s="21"/>
      <c r="E363" s="20"/>
      <c r="F363" s="20"/>
      <c r="G363" s="20"/>
      <c r="H363" s="20"/>
      <c r="I363" s="21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2:25" x14ac:dyDescent="0.2">
      <c r="B364" s="21"/>
      <c r="C364" s="21"/>
      <c r="D364" s="21"/>
      <c r="E364" s="20"/>
      <c r="F364" s="20"/>
      <c r="G364" s="20"/>
      <c r="H364" s="20"/>
      <c r="I364" s="21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2:25" x14ac:dyDescent="0.2">
      <c r="B365" s="21"/>
      <c r="C365" s="21"/>
      <c r="D365" s="21"/>
      <c r="E365" s="20"/>
      <c r="F365" s="20"/>
      <c r="G365" s="20"/>
      <c r="H365" s="20"/>
      <c r="I365" s="21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2:25" x14ac:dyDescent="0.2">
      <c r="B366" s="21"/>
      <c r="C366" s="21"/>
      <c r="D366" s="21"/>
      <c r="E366" s="20"/>
      <c r="F366" s="20"/>
      <c r="G366" s="20"/>
      <c r="H366" s="20"/>
      <c r="I366" s="21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2:25" x14ac:dyDescent="0.2">
      <c r="B367" s="21"/>
      <c r="C367" s="21"/>
      <c r="D367" s="21"/>
      <c r="E367" s="20"/>
      <c r="F367" s="20"/>
      <c r="G367" s="20"/>
      <c r="H367" s="20"/>
      <c r="I367" s="21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2:25" x14ac:dyDescent="0.2">
      <c r="B368" s="21"/>
      <c r="C368" s="21"/>
      <c r="D368" s="21"/>
      <c r="E368" s="20"/>
      <c r="F368" s="20"/>
      <c r="G368" s="20"/>
      <c r="H368" s="20"/>
      <c r="I368" s="21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2:25" x14ac:dyDescent="0.2">
      <c r="B369" s="21"/>
      <c r="C369" s="21"/>
      <c r="D369" s="21"/>
      <c r="E369" s="20"/>
      <c r="F369" s="20"/>
      <c r="G369" s="20"/>
      <c r="H369" s="20"/>
      <c r="I369" s="21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2:25" x14ac:dyDescent="0.2">
      <c r="B370" s="21"/>
      <c r="C370" s="21"/>
      <c r="D370" s="21"/>
      <c r="E370" s="20"/>
      <c r="F370" s="20"/>
      <c r="G370" s="20"/>
      <c r="H370" s="20"/>
      <c r="I370" s="21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2:25" x14ac:dyDescent="0.2">
      <c r="B371" s="21"/>
      <c r="C371" s="21"/>
      <c r="D371" s="21"/>
      <c r="E371" s="20"/>
      <c r="F371" s="20"/>
      <c r="G371" s="20"/>
      <c r="H371" s="20"/>
      <c r="I371" s="21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2:25" x14ac:dyDescent="0.2">
      <c r="B372" s="21"/>
      <c r="C372" s="21"/>
      <c r="D372" s="21"/>
      <c r="E372" s="20"/>
      <c r="F372" s="20"/>
      <c r="G372" s="20"/>
      <c r="H372" s="20"/>
      <c r="I372" s="21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2:25" x14ac:dyDescent="0.2">
      <c r="B373" s="21"/>
      <c r="C373" s="21"/>
      <c r="D373" s="21"/>
      <c r="E373" s="20"/>
      <c r="F373" s="20"/>
      <c r="G373" s="20"/>
      <c r="H373" s="20"/>
      <c r="I373" s="21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2:25" x14ac:dyDescent="0.2">
      <c r="B374" s="21"/>
      <c r="C374" s="21"/>
      <c r="D374" s="21"/>
      <c r="E374" s="20"/>
      <c r="F374" s="20"/>
      <c r="G374" s="20"/>
      <c r="H374" s="20"/>
      <c r="I374" s="21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2:25" x14ac:dyDescent="0.2">
      <c r="B375" s="21"/>
      <c r="C375" s="21"/>
      <c r="D375" s="21"/>
      <c r="E375" s="20"/>
      <c r="F375" s="20"/>
      <c r="G375" s="20"/>
      <c r="H375" s="20"/>
      <c r="I375" s="21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2:25" x14ac:dyDescent="0.2">
      <c r="B376" s="21"/>
      <c r="C376" s="21"/>
      <c r="D376" s="21"/>
      <c r="E376" s="20"/>
      <c r="F376" s="20"/>
      <c r="G376" s="20"/>
      <c r="H376" s="20"/>
      <c r="I376" s="21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2:25" x14ac:dyDescent="0.2">
      <c r="B377" s="21"/>
      <c r="C377" s="21"/>
      <c r="D377" s="21"/>
      <c r="E377" s="20"/>
      <c r="F377" s="20"/>
      <c r="G377" s="20"/>
      <c r="H377" s="20"/>
      <c r="I377" s="21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2:25" x14ac:dyDescent="0.2">
      <c r="B378" s="21"/>
      <c r="C378" s="21"/>
      <c r="D378" s="21"/>
      <c r="E378" s="20"/>
      <c r="F378" s="20"/>
      <c r="G378" s="20"/>
      <c r="H378" s="20"/>
      <c r="I378" s="21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2:25" x14ac:dyDescent="0.2">
      <c r="B379" s="21"/>
      <c r="C379" s="21"/>
      <c r="D379" s="21"/>
      <c r="E379" s="20"/>
      <c r="F379" s="20"/>
      <c r="G379" s="20"/>
      <c r="H379" s="20"/>
      <c r="I379" s="21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2:25" x14ac:dyDescent="0.2">
      <c r="B380" s="21"/>
      <c r="C380" s="21"/>
      <c r="D380" s="21"/>
      <c r="E380" s="20"/>
      <c r="F380" s="20"/>
      <c r="G380" s="20"/>
      <c r="H380" s="20"/>
      <c r="I380" s="21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2:25" x14ac:dyDescent="0.2">
      <c r="B381" s="21"/>
      <c r="C381" s="21"/>
      <c r="D381" s="21"/>
      <c r="E381" s="20"/>
      <c r="F381" s="20"/>
      <c r="G381" s="20"/>
      <c r="H381" s="20"/>
      <c r="I381" s="21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2:25" x14ac:dyDescent="0.2">
      <c r="B382" s="21"/>
      <c r="C382" s="21"/>
      <c r="D382" s="21"/>
      <c r="E382" s="20"/>
      <c r="F382" s="20"/>
      <c r="G382" s="20"/>
      <c r="H382" s="20"/>
      <c r="I382" s="21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2:25" x14ac:dyDescent="0.2">
      <c r="B383" s="21"/>
      <c r="C383" s="21"/>
      <c r="D383" s="21"/>
      <c r="E383" s="20"/>
      <c r="F383" s="20"/>
      <c r="G383" s="20"/>
      <c r="H383" s="20"/>
      <c r="I383" s="21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2:25" x14ac:dyDescent="0.2">
      <c r="B384" s="21"/>
      <c r="C384" s="21"/>
      <c r="D384" s="21"/>
      <c r="E384" s="20"/>
      <c r="F384" s="20"/>
      <c r="G384" s="20"/>
      <c r="H384" s="20"/>
      <c r="I384" s="21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2:25" x14ac:dyDescent="0.2">
      <c r="B385" s="21"/>
      <c r="C385" s="21"/>
      <c r="D385" s="21"/>
      <c r="E385" s="20"/>
      <c r="F385" s="20"/>
      <c r="G385" s="20"/>
      <c r="H385" s="20"/>
      <c r="I385" s="21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2:25" x14ac:dyDescent="0.2">
      <c r="B386" s="21"/>
      <c r="C386" s="21"/>
      <c r="D386" s="21"/>
      <c r="E386" s="20"/>
      <c r="F386" s="20"/>
      <c r="G386" s="20"/>
      <c r="H386" s="20"/>
      <c r="I386" s="21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2:25" x14ac:dyDescent="0.2">
      <c r="B387" s="21"/>
      <c r="C387" s="21"/>
      <c r="D387" s="21"/>
      <c r="E387" s="20"/>
      <c r="F387" s="20"/>
      <c r="G387" s="20"/>
      <c r="H387" s="20"/>
      <c r="I387" s="21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2:25" x14ac:dyDescent="0.2">
      <c r="B388" s="21"/>
      <c r="C388" s="21"/>
      <c r="D388" s="21"/>
      <c r="E388" s="20"/>
      <c r="F388" s="20"/>
      <c r="G388" s="20"/>
      <c r="H388" s="20"/>
      <c r="I388" s="21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2:25" x14ac:dyDescent="0.2">
      <c r="B389" s="21"/>
      <c r="C389" s="21"/>
      <c r="D389" s="21"/>
      <c r="E389" s="20"/>
      <c r="F389" s="20"/>
      <c r="G389" s="20"/>
      <c r="H389" s="20"/>
      <c r="I389" s="21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2:25" x14ac:dyDescent="0.2">
      <c r="B390" s="21"/>
      <c r="C390" s="21"/>
      <c r="D390" s="21"/>
      <c r="E390" s="20"/>
      <c r="F390" s="20"/>
      <c r="G390" s="20"/>
      <c r="H390" s="20"/>
      <c r="I390" s="21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2:25" x14ac:dyDescent="0.2">
      <c r="B391" s="21"/>
      <c r="C391" s="21"/>
      <c r="D391" s="21"/>
      <c r="E391" s="20"/>
      <c r="F391" s="20"/>
      <c r="G391" s="20"/>
      <c r="H391" s="20"/>
      <c r="I391" s="21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2:25" x14ac:dyDescent="0.2">
      <c r="B392" s="21"/>
      <c r="C392" s="21"/>
      <c r="D392" s="21"/>
      <c r="E392" s="20"/>
      <c r="F392" s="20"/>
      <c r="G392" s="20"/>
      <c r="H392" s="20"/>
      <c r="I392" s="21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2:25" x14ac:dyDescent="0.2">
      <c r="B393" s="21"/>
      <c r="C393" s="21"/>
      <c r="D393" s="21"/>
      <c r="E393" s="20"/>
      <c r="F393" s="20"/>
      <c r="G393" s="20"/>
      <c r="H393" s="20"/>
      <c r="I393" s="21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2:25" x14ac:dyDescent="0.2">
      <c r="B394" s="21"/>
      <c r="C394" s="21"/>
      <c r="D394" s="21"/>
      <c r="E394" s="20"/>
      <c r="F394" s="20"/>
      <c r="G394" s="20"/>
      <c r="H394" s="20"/>
      <c r="I394" s="21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2:25" x14ac:dyDescent="0.2">
      <c r="B395" s="21"/>
      <c r="C395" s="21"/>
      <c r="D395" s="21"/>
      <c r="E395" s="20"/>
      <c r="F395" s="20"/>
      <c r="G395" s="20"/>
      <c r="H395" s="20"/>
      <c r="I395" s="21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2:25" x14ac:dyDescent="0.2">
      <c r="B396" s="21"/>
      <c r="C396" s="21"/>
      <c r="D396" s="21"/>
      <c r="E396" s="20"/>
      <c r="F396" s="20"/>
      <c r="G396" s="20"/>
      <c r="H396" s="20"/>
      <c r="I396" s="21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2:25" x14ac:dyDescent="0.2">
      <c r="B397" s="21"/>
      <c r="C397" s="21"/>
      <c r="D397" s="21"/>
      <c r="E397" s="20"/>
      <c r="F397" s="20"/>
      <c r="G397" s="20"/>
      <c r="H397" s="20"/>
      <c r="I397" s="21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2:25" x14ac:dyDescent="0.2">
      <c r="B398" s="21"/>
      <c r="C398" s="21"/>
      <c r="D398" s="21"/>
      <c r="E398" s="20"/>
      <c r="F398" s="20"/>
      <c r="G398" s="20"/>
      <c r="H398" s="20"/>
      <c r="I398" s="21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2:25" x14ac:dyDescent="0.2">
      <c r="B399" s="21"/>
      <c r="C399" s="21"/>
      <c r="D399" s="21"/>
      <c r="E399" s="20"/>
      <c r="F399" s="20"/>
      <c r="G399" s="20"/>
      <c r="H399" s="20"/>
      <c r="I399" s="21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2:25" x14ac:dyDescent="0.2">
      <c r="B400" s="21"/>
      <c r="C400" s="21"/>
      <c r="D400" s="21"/>
      <c r="E400" s="20"/>
      <c r="F400" s="20"/>
      <c r="G400" s="20"/>
      <c r="H400" s="20"/>
      <c r="I400" s="21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2:25" x14ac:dyDescent="0.2">
      <c r="B401" s="21"/>
      <c r="C401" s="21"/>
      <c r="D401" s="21"/>
      <c r="E401" s="20"/>
      <c r="F401" s="20"/>
      <c r="G401" s="20"/>
      <c r="H401" s="20"/>
      <c r="I401" s="21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2:25" x14ac:dyDescent="0.2">
      <c r="B402" s="21"/>
      <c r="C402" s="21"/>
      <c r="D402" s="21"/>
      <c r="E402" s="20"/>
      <c r="F402" s="20"/>
      <c r="G402" s="20"/>
      <c r="H402" s="20"/>
      <c r="I402" s="21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2:25" x14ac:dyDescent="0.2">
      <c r="B403" s="21"/>
      <c r="C403" s="21"/>
      <c r="D403" s="21"/>
      <c r="E403" s="20"/>
      <c r="F403" s="20"/>
      <c r="G403" s="20"/>
      <c r="H403" s="20"/>
      <c r="I403" s="21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2:25" x14ac:dyDescent="0.2">
      <c r="B404" s="21"/>
      <c r="C404" s="21"/>
      <c r="D404" s="21"/>
      <c r="E404" s="20"/>
      <c r="F404" s="20"/>
      <c r="G404" s="20"/>
      <c r="H404" s="20"/>
      <c r="I404" s="21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2:25" x14ac:dyDescent="0.2">
      <c r="B405" s="21"/>
      <c r="C405" s="21"/>
      <c r="D405" s="21"/>
      <c r="E405" s="20"/>
      <c r="F405" s="20"/>
      <c r="G405" s="20"/>
      <c r="H405" s="20"/>
      <c r="I405" s="21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2:25" x14ac:dyDescent="0.2">
      <c r="B406" s="21"/>
      <c r="C406" s="21"/>
      <c r="D406" s="21"/>
      <c r="E406" s="20"/>
      <c r="F406" s="20"/>
      <c r="G406" s="20"/>
      <c r="H406" s="20"/>
      <c r="I406" s="21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2:25" x14ac:dyDescent="0.2">
      <c r="B407" s="21"/>
      <c r="C407" s="21"/>
      <c r="D407" s="21"/>
      <c r="E407" s="20"/>
      <c r="F407" s="20"/>
      <c r="G407" s="20"/>
      <c r="H407" s="20"/>
      <c r="I407" s="21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2:25" x14ac:dyDescent="0.2">
      <c r="B408" s="21"/>
      <c r="C408" s="21"/>
      <c r="D408" s="21"/>
      <c r="E408" s="20"/>
      <c r="F408" s="20"/>
      <c r="G408" s="20"/>
      <c r="H408" s="20"/>
      <c r="I408" s="21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2:25" x14ac:dyDescent="0.2">
      <c r="B409" s="21"/>
      <c r="C409" s="21"/>
      <c r="D409" s="21"/>
      <c r="E409" s="20"/>
      <c r="F409" s="20"/>
      <c r="G409" s="20"/>
      <c r="H409" s="20"/>
      <c r="I409" s="21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2:25" x14ac:dyDescent="0.2">
      <c r="B410" s="21"/>
      <c r="C410" s="21"/>
      <c r="D410" s="21"/>
      <c r="E410" s="20"/>
      <c r="F410" s="20"/>
      <c r="G410" s="20"/>
      <c r="H410" s="20"/>
      <c r="I410" s="21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2:25" x14ac:dyDescent="0.2">
      <c r="B411" s="21"/>
      <c r="C411" s="21"/>
      <c r="D411" s="21"/>
      <c r="E411" s="20"/>
      <c r="F411" s="20"/>
      <c r="G411" s="20"/>
      <c r="H411" s="20"/>
      <c r="I411" s="21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2:25" x14ac:dyDescent="0.2">
      <c r="B412" s="21"/>
      <c r="C412" s="21"/>
      <c r="D412" s="21"/>
      <c r="E412" s="20"/>
      <c r="F412" s="20"/>
      <c r="G412" s="20"/>
      <c r="H412" s="20"/>
      <c r="I412" s="21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2:25" x14ac:dyDescent="0.2">
      <c r="B413" s="21"/>
      <c r="C413" s="21"/>
      <c r="D413" s="21"/>
      <c r="E413" s="20"/>
      <c r="F413" s="20"/>
      <c r="G413" s="20"/>
      <c r="H413" s="20"/>
      <c r="I413" s="21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2:25" x14ac:dyDescent="0.2">
      <c r="B414" s="21"/>
      <c r="C414" s="21"/>
      <c r="D414" s="21"/>
      <c r="E414" s="20"/>
      <c r="F414" s="20"/>
      <c r="G414" s="20"/>
      <c r="H414" s="20"/>
      <c r="I414" s="21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2:25" x14ac:dyDescent="0.2">
      <c r="B415" s="21"/>
      <c r="C415" s="21"/>
      <c r="D415" s="21"/>
      <c r="E415" s="20"/>
      <c r="F415" s="20"/>
      <c r="G415" s="20"/>
      <c r="H415" s="20"/>
      <c r="I415" s="21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2:25" x14ac:dyDescent="0.2">
      <c r="B416" s="21"/>
      <c r="C416" s="21"/>
      <c r="D416" s="21"/>
      <c r="E416" s="20"/>
      <c r="F416" s="20"/>
      <c r="G416" s="20"/>
      <c r="H416" s="20"/>
      <c r="I416" s="21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2:25" x14ac:dyDescent="0.2">
      <c r="B417" s="21"/>
      <c r="C417" s="21"/>
      <c r="D417" s="21"/>
      <c r="E417" s="20"/>
      <c r="F417" s="20"/>
      <c r="G417" s="20"/>
      <c r="H417" s="20"/>
      <c r="I417" s="21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2:25" x14ac:dyDescent="0.2">
      <c r="B418" s="21"/>
      <c r="C418" s="21"/>
      <c r="D418" s="21"/>
      <c r="E418" s="20"/>
      <c r="F418" s="20"/>
      <c r="G418" s="20"/>
      <c r="H418" s="20"/>
      <c r="I418" s="21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2:25" x14ac:dyDescent="0.2">
      <c r="B419" s="21"/>
      <c r="C419" s="21"/>
      <c r="D419" s="21"/>
      <c r="E419" s="20"/>
      <c r="F419" s="20"/>
      <c r="G419" s="20"/>
      <c r="H419" s="20"/>
      <c r="I419" s="21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2:25" x14ac:dyDescent="0.2">
      <c r="B420" s="21"/>
      <c r="C420" s="21"/>
      <c r="D420" s="21"/>
      <c r="E420" s="20"/>
      <c r="F420" s="20"/>
      <c r="G420" s="20"/>
      <c r="H420" s="20"/>
      <c r="I420" s="21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2:25" x14ac:dyDescent="0.2">
      <c r="B421" s="21"/>
      <c r="C421" s="21"/>
      <c r="D421" s="21"/>
      <c r="E421" s="20"/>
      <c r="F421" s="20"/>
      <c r="G421" s="20"/>
      <c r="H421" s="20"/>
      <c r="I421" s="21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2:25" x14ac:dyDescent="0.2">
      <c r="B422" s="21"/>
      <c r="C422" s="21"/>
      <c r="D422" s="21"/>
      <c r="E422" s="20"/>
      <c r="F422" s="20"/>
      <c r="G422" s="20"/>
      <c r="H422" s="20"/>
      <c r="I422" s="21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2:25" x14ac:dyDescent="0.2">
      <c r="B423" s="21"/>
      <c r="C423" s="21"/>
      <c r="D423" s="21"/>
      <c r="E423" s="20"/>
      <c r="F423" s="20"/>
      <c r="G423" s="20"/>
      <c r="H423" s="20"/>
      <c r="I423" s="21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2:25" x14ac:dyDescent="0.2">
      <c r="B424" s="21"/>
      <c r="C424" s="21"/>
      <c r="D424" s="21"/>
      <c r="E424" s="20"/>
      <c r="F424" s="20"/>
      <c r="G424" s="20"/>
      <c r="H424" s="20"/>
      <c r="I424" s="21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2:25" x14ac:dyDescent="0.2">
      <c r="B425" s="21"/>
      <c r="C425" s="21"/>
      <c r="D425" s="21"/>
      <c r="E425" s="20"/>
      <c r="F425" s="20"/>
      <c r="G425" s="20"/>
      <c r="H425" s="20"/>
      <c r="I425" s="21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2:25" x14ac:dyDescent="0.2">
      <c r="B426" s="21"/>
      <c r="C426" s="21"/>
      <c r="D426" s="21"/>
      <c r="E426" s="20"/>
      <c r="F426" s="20"/>
      <c r="G426" s="20"/>
      <c r="H426" s="20"/>
      <c r="I426" s="21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2:25" x14ac:dyDescent="0.2">
      <c r="B427" s="21"/>
      <c r="C427" s="21"/>
      <c r="D427" s="21"/>
      <c r="E427" s="20"/>
      <c r="F427" s="20"/>
      <c r="G427" s="20"/>
      <c r="H427" s="20"/>
      <c r="I427" s="21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2:25" x14ac:dyDescent="0.2">
      <c r="B428" s="21"/>
      <c r="C428" s="21"/>
      <c r="D428" s="21"/>
      <c r="E428" s="20"/>
      <c r="F428" s="20"/>
      <c r="G428" s="20"/>
      <c r="H428" s="20"/>
      <c r="I428" s="21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2:25" x14ac:dyDescent="0.2">
      <c r="B429" s="21"/>
      <c r="C429" s="21"/>
      <c r="D429" s="21"/>
      <c r="E429" s="20"/>
      <c r="F429" s="20"/>
      <c r="G429" s="20"/>
      <c r="H429" s="20"/>
      <c r="I429" s="21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2:25" x14ac:dyDescent="0.2">
      <c r="B430" s="21"/>
      <c r="C430" s="21"/>
      <c r="D430" s="21"/>
      <c r="E430" s="20"/>
      <c r="F430" s="20"/>
      <c r="G430" s="20"/>
      <c r="H430" s="20"/>
      <c r="I430" s="21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2:25" x14ac:dyDescent="0.2">
      <c r="B431" s="21"/>
      <c r="C431" s="21"/>
      <c r="D431" s="21"/>
      <c r="E431" s="20"/>
      <c r="F431" s="20"/>
      <c r="G431" s="20"/>
      <c r="H431" s="20"/>
      <c r="I431" s="21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2:25" x14ac:dyDescent="0.2">
      <c r="B432" s="21"/>
      <c r="C432" s="21"/>
      <c r="D432" s="21"/>
      <c r="E432" s="20"/>
      <c r="F432" s="20"/>
      <c r="G432" s="20"/>
      <c r="H432" s="20"/>
      <c r="I432" s="21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2:25" x14ac:dyDescent="0.2">
      <c r="B433" s="21"/>
      <c r="C433" s="21"/>
      <c r="D433" s="21"/>
      <c r="E433" s="20"/>
      <c r="F433" s="20"/>
      <c r="G433" s="20"/>
      <c r="H433" s="20"/>
      <c r="I433" s="21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2:25" x14ac:dyDescent="0.2">
      <c r="B434" s="21"/>
      <c r="C434" s="21"/>
      <c r="D434" s="21"/>
      <c r="E434" s="20"/>
      <c r="F434" s="20"/>
      <c r="G434" s="20"/>
      <c r="H434" s="20"/>
      <c r="I434" s="21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2:25" x14ac:dyDescent="0.2">
      <c r="B435" s="21"/>
      <c r="C435" s="21"/>
      <c r="D435" s="21"/>
      <c r="E435" s="20"/>
      <c r="F435" s="20"/>
      <c r="G435" s="20"/>
      <c r="H435" s="20"/>
      <c r="I435" s="21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2:25" x14ac:dyDescent="0.2">
      <c r="B436" s="21"/>
      <c r="C436" s="21"/>
      <c r="D436" s="21"/>
      <c r="E436" s="20"/>
      <c r="F436" s="20"/>
      <c r="G436" s="20"/>
      <c r="H436" s="20"/>
      <c r="I436" s="21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2:25" x14ac:dyDescent="0.2">
      <c r="B437" s="21"/>
      <c r="C437" s="21"/>
      <c r="D437" s="21"/>
      <c r="E437" s="20"/>
      <c r="F437" s="20"/>
      <c r="G437" s="20"/>
      <c r="H437" s="20"/>
      <c r="I437" s="21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2:25" x14ac:dyDescent="0.2">
      <c r="B438" s="21"/>
      <c r="C438" s="21"/>
      <c r="D438" s="21"/>
      <c r="E438" s="20"/>
      <c r="F438" s="20"/>
      <c r="G438" s="20"/>
      <c r="H438" s="20"/>
      <c r="I438" s="21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2:25" x14ac:dyDescent="0.2">
      <c r="B439" s="21"/>
      <c r="C439" s="21"/>
      <c r="D439" s="21"/>
      <c r="E439" s="20"/>
      <c r="F439" s="20"/>
      <c r="G439" s="20"/>
      <c r="H439" s="20"/>
      <c r="I439" s="21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2:25" x14ac:dyDescent="0.2">
      <c r="B440" s="21"/>
      <c r="C440" s="21"/>
      <c r="D440" s="21"/>
      <c r="E440" s="20"/>
      <c r="F440" s="20"/>
      <c r="G440" s="20"/>
      <c r="H440" s="20"/>
      <c r="I440" s="21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2:25" x14ac:dyDescent="0.2">
      <c r="B441" s="21"/>
      <c r="C441" s="21"/>
      <c r="D441" s="21"/>
      <c r="E441" s="20"/>
      <c r="F441" s="20"/>
      <c r="G441" s="20"/>
      <c r="H441" s="20"/>
      <c r="I441" s="21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2:25" x14ac:dyDescent="0.2">
      <c r="B442" s="21"/>
      <c r="C442" s="21"/>
      <c r="D442" s="21"/>
      <c r="E442" s="20"/>
      <c r="F442" s="20"/>
      <c r="G442" s="20"/>
      <c r="H442" s="20"/>
      <c r="I442" s="21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2:25" x14ac:dyDescent="0.2">
      <c r="B443" s="21"/>
      <c r="C443" s="21"/>
      <c r="D443" s="21"/>
      <c r="E443" s="20"/>
      <c r="F443" s="20"/>
      <c r="G443" s="20"/>
      <c r="H443" s="20"/>
      <c r="I443" s="21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2:25" x14ac:dyDescent="0.2">
      <c r="B444" s="21"/>
      <c r="C444" s="21"/>
      <c r="D444" s="21"/>
      <c r="E444" s="20"/>
      <c r="F444" s="20"/>
      <c r="G444" s="20"/>
      <c r="H444" s="20"/>
      <c r="I444" s="21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2:25" x14ac:dyDescent="0.2">
      <c r="B445" s="21"/>
      <c r="C445" s="21"/>
      <c r="D445" s="21"/>
      <c r="E445" s="20"/>
      <c r="F445" s="20"/>
      <c r="G445" s="20"/>
      <c r="H445" s="20"/>
      <c r="I445" s="21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2:25" x14ac:dyDescent="0.2">
      <c r="B446" s="21"/>
      <c r="C446" s="21"/>
      <c r="D446" s="21"/>
      <c r="E446" s="20"/>
      <c r="F446" s="20"/>
      <c r="G446" s="20"/>
      <c r="H446" s="20"/>
      <c r="I446" s="21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2:25" x14ac:dyDescent="0.2">
      <c r="B447" s="21"/>
      <c r="C447" s="21"/>
      <c r="D447" s="21"/>
      <c r="E447" s="20"/>
      <c r="F447" s="20"/>
      <c r="G447" s="20"/>
      <c r="H447" s="20"/>
      <c r="I447" s="21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2:25" x14ac:dyDescent="0.2">
      <c r="B448" s="21"/>
      <c r="C448" s="21"/>
      <c r="D448" s="21"/>
      <c r="E448" s="20"/>
      <c r="F448" s="20"/>
      <c r="G448" s="20"/>
      <c r="H448" s="20"/>
      <c r="I448" s="21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2:25" x14ac:dyDescent="0.2">
      <c r="B449" s="21"/>
      <c r="C449" s="21"/>
      <c r="D449" s="21"/>
      <c r="E449" s="20"/>
      <c r="F449" s="20"/>
      <c r="G449" s="20"/>
      <c r="H449" s="20"/>
      <c r="I449" s="21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2:25" x14ac:dyDescent="0.2">
      <c r="B450" s="21"/>
      <c r="C450" s="21"/>
      <c r="D450" s="21"/>
      <c r="E450" s="20"/>
      <c r="F450" s="20"/>
      <c r="G450" s="20"/>
      <c r="H450" s="20"/>
      <c r="I450" s="21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2:25" x14ac:dyDescent="0.2">
      <c r="B451" s="21"/>
      <c r="C451" s="21"/>
      <c r="D451" s="21"/>
      <c r="E451" s="20"/>
      <c r="F451" s="20"/>
      <c r="G451" s="20"/>
      <c r="H451" s="20"/>
      <c r="I451" s="21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2:25" x14ac:dyDescent="0.2">
      <c r="B452" s="21"/>
      <c r="C452" s="21"/>
      <c r="D452" s="21"/>
      <c r="E452" s="20"/>
      <c r="F452" s="20"/>
      <c r="G452" s="20"/>
      <c r="H452" s="20"/>
      <c r="I452" s="21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2:25" x14ac:dyDescent="0.2">
      <c r="B453" s="21"/>
      <c r="C453" s="21"/>
      <c r="D453" s="21"/>
      <c r="E453" s="20"/>
      <c r="F453" s="20"/>
      <c r="G453" s="20"/>
      <c r="H453" s="20"/>
      <c r="I453" s="21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2:25" x14ac:dyDescent="0.2">
      <c r="B454" s="21"/>
      <c r="C454" s="21"/>
      <c r="D454" s="21"/>
      <c r="E454" s="20"/>
      <c r="F454" s="20"/>
      <c r="G454" s="20"/>
      <c r="H454" s="20"/>
      <c r="I454" s="21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2:25" x14ac:dyDescent="0.2">
      <c r="B455" s="21"/>
      <c r="C455" s="21"/>
      <c r="D455" s="21"/>
      <c r="E455" s="20"/>
      <c r="F455" s="20"/>
      <c r="G455" s="20"/>
      <c r="H455" s="20"/>
      <c r="I455" s="21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2:25" x14ac:dyDescent="0.2">
      <c r="B456" s="21"/>
      <c r="C456" s="21"/>
      <c r="D456" s="21"/>
      <c r="E456" s="20"/>
      <c r="F456" s="20"/>
      <c r="G456" s="20"/>
      <c r="H456" s="20"/>
      <c r="I456" s="21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2:25" x14ac:dyDescent="0.2">
      <c r="B457" s="21"/>
      <c r="C457" s="21"/>
      <c r="D457" s="21"/>
      <c r="E457" s="20"/>
      <c r="F457" s="20"/>
      <c r="G457" s="20"/>
      <c r="H457" s="20"/>
      <c r="I457" s="21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2:25" x14ac:dyDescent="0.2">
      <c r="B458" s="21"/>
      <c r="C458" s="21"/>
      <c r="D458" s="21"/>
      <c r="E458" s="20"/>
      <c r="F458" s="20"/>
      <c r="G458" s="20"/>
      <c r="H458" s="20"/>
      <c r="I458" s="21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2:25" x14ac:dyDescent="0.2">
      <c r="B459" s="21"/>
      <c r="C459" s="21"/>
      <c r="D459" s="21"/>
      <c r="E459" s="20"/>
      <c r="F459" s="20"/>
      <c r="G459" s="20"/>
      <c r="H459" s="20"/>
      <c r="I459" s="21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2:25" x14ac:dyDescent="0.2">
      <c r="B460" s="21"/>
      <c r="C460" s="21"/>
      <c r="D460" s="21"/>
      <c r="E460" s="20"/>
      <c r="F460" s="20"/>
      <c r="G460" s="20"/>
      <c r="H460" s="20"/>
      <c r="I460" s="21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2:25" x14ac:dyDescent="0.2">
      <c r="B461" s="21"/>
      <c r="C461" s="21"/>
      <c r="D461" s="21"/>
      <c r="E461" s="20"/>
      <c r="F461" s="20"/>
      <c r="G461" s="20"/>
      <c r="H461" s="20"/>
      <c r="I461" s="21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2:25" x14ac:dyDescent="0.2">
      <c r="B462" s="21"/>
      <c r="C462" s="21"/>
      <c r="D462" s="21"/>
      <c r="E462" s="20"/>
      <c r="F462" s="20"/>
      <c r="G462" s="20"/>
      <c r="H462" s="20"/>
      <c r="I462" s="21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2:25" x14ac:dyDescent="0.2">
      <c r="B463" s="21"/>
      <c r="C463" s="21"/>
      <c r="D463" s="21"/>
      <c r="E463" s="20"/>
      <c r="F463" s="20"/>
      <c r="G463" s="20"/>
      <c r="H463" s="20"/>
      <c r="I463" s="21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2:25" x14ac:dyDescent="0.2">
      <c r="B464" s="21"/>
      <c r="C464" s="21"/>
      <c r="D464" s="21"/>
      <c r="E464" s="20"/>
      <c r="F464" s="20"/>
      <c r="G464" s="20"/>
      <c r="H464" s="20"/>
      <c r="I464" s="21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2:25" x14ac:dyDescent="0.2">
      <c r="B465" s="21"/>
      <c r="C465" s="21"/>
      <c r="D465" s="21"/>
      <c r="E465" s="20"/>
      <c r="F465" s="20"/>
      <c r="G465" s="20"/>
      <c r="H465" s="20"/>
      <c r="I465" s="21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2:25" x14ac:dyDescent="0.2">
      <c r="B466" s="21"/>
      <c r="C466" s="21"/>
      <c r="D466" s="21"/>
      <c r="E466" s="20"/>
      <c r="F466" s="20"/>
      <c r="G466" s="20"/>
      <c r="H466" s="20"/>
      <c r="I466" s="21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2:25" x14ac:dyDescent="0.2">
      <c r="B467" s="21"/>
      <c r="C467" s="21"/>
      <c r="D467" s="21"/>
      <c r="E467" s="20"/>
      <c r="F467" s="20"/>
      <c r="G467" s="20"/>
      <c r="H467" s="20"/>
      <c r="I467" s="21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2:25" x14ac:dyDescent="0.2">
      <c r="B468" s="21"/>
      <c r="C468" s="21"/>
      <c r="D468" s="21"/>
      <c r="E468" s="20"/>
      <c r="F468" s="20"/>
      <c r="G468" s="20"/>
      <c r="H468" s="20"/>
      <c r="I468" s="21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2:25" x14ac:dyDescent="0.2">
      <c r="B469" s="21"/>
      <c r="C469" s="21"/>
      <c r="D469" s="21"/>
      <c r="E469" s="20"/>
      <c r="F469" s="20"/>
      <c r="G469" s="20"/>
      <c r="H469" s="20"/>
      <c r="I469" s="21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2:25" x14ac:dyDescent="0.2">
      <c r="B470" s="21"/>
      <c r="C470" s="21"/>
      <c r="D470" s="21"/>
      <c r="E470" s="20"/>
      <c r="F470" s="20"/>
      <c r="G470" s="20"/>
      <c r="H470" s="20"/>
      <c r="I470" s="21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2:25" x14ac:dyDescent="0.2">
      <c r="B471" s="21"/>
      <c r="C471" s="21"/>
      <c r="D471" s="21"/>
      <c r="E471" s="20"/>
      <c r="F471" s="20"/>
      <c r="G471" s="20"/>
      <c r="H471" s="20"/>
      <c r="I471" s="21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2:25" x14ac:dyDescent="0.2">
      <c r="B472" s="21"/>
      <c r="C472" s="21"/>
      <c r="D472" s="21"/>
      <c r="E472" s="20"/>
      <c r="F472" s="20"/>
      <c r="G472" s="20"/>
      <c r="H472" s="20"/>
      <c r="I472" s="21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2:25" x14ac:dyDescent="0.2">
      <c r="B473" s="21"/>
      <c r="C473" s="21"/>
      <c r="D473" s="21"/>
      <c r="E473" s="20"/>
      <c r="F473" s="20"/>
      <c r="G473" s="20"/>
      <c r="H473" s="20"/>
      <c r="I473" s="21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2:25" x14ac:dyDescent="0.2">
      <c r="B474" s="21"/>
      <c r="C474" s="21"/>
      <c r="D474" s="21"/>
      <c r="E474" s="20"/>
      <c r="F474" s="20"/>
      <c r="G474" s="20"/>
      <c r="H474" s="20"/>
      <c r="I474" s="21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2:25" x14ac:dyDescent="0.2">
      <c r="B475" s="21"/>
      <c r="C475" s="21"/>
      <c r="D475" s="21"/>
      <c r="E475" s="20"/>
      <c r="F475" s="20"/>
      <c r="G475" s="20"/>
      <c r="H475" s="20"/>
      <c r="I475" s="21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2:25" x14ac:dyDescent="0.2">
      <c r="B476" s="21"/>
      <c r="C476" s="21"/>
      <c r="D476" s="21"/>
      <c r="E476" s="20"/>
      <c r="F476" s="20"/>
      <c r="G476" s="20"/>
      <c r="H476" s="20"/>
      <c r="I476" s="21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2:25" x14ac:dyDescent="0.2">
      <c r="B477" s="21"/>
      <c r="C477" s="21"/>
      <c r="D477" s="21"/>
      <c r="E477" s="20"/>
      <c r="F477" s="20"/>
      <c r="G477" s="20"/>
      <c r="H477" s="20"/>
      <c r="I477" s="21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2:25" x14ac:dyDescent="0.2">
      <c r="B478" s="21"/>
      <c r="C478" s="21"/>
      <c r="D478" s="21"/>
      <c r="E478" s="20"/>
      <c r="F478" s="20"/>
      <c r="G478" s="20"/>
      <c r="H478" s="20"/>
      <c r="I478" s="21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2:25" x14ac:dyDescent="0.2">
      <c r="B479" s="21"/>
      <c r="C479" s="21"/>
      <c r="D479" s="21"/>
      <c r="E479" s="20"/>
      <c r="F479" s="20"/>
      <c r="G479" s="20"/>
      <c r="H479" s="20"/>
      <c r="I479" s="21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2:25" x14ac:dyDescent="0.2">
      <c r="B480" s="21"/>
      <c r="C480" s="21"/>
      <c r="D480" s="21"/>
      <c r="E480" s="20"/>
      <c r="F480" s="20"/>
      <c r="G480" s="20"/>
      <c r="H480" s="20"/>
      <c r="I480" s="21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2:25" x14ac:dyDescent="0.2">
      <c r="B481" s="21"/>
      <c r="C481" s="21"/>
      <c r="D481" s="21"/>
      <c r="E481" s="20"/>
      <c r="F481" s="20"/>
      <c r="G481" s="20"/>
      <c r="H481" s="20"/>
      <c r="I481" s="21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2:25" x14ac:dyDescent="0.2">
      <c r="B482" s="21"/>
      <c r="C482" s="21"/>
      <c r="D482" s="21"/>
      <c r="E482" s="20"/>
      <c r="F482" s="20"/>
      <c r="G482" s="20"/>
      <c r="H482" s="20"/>
      <c r="I482" s="21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2:25" x14ac:dyDescent="0.2">
      <c r="B483" s="21"/>
      <c r="C483" s="21"/>
      <c r="D483" s="21"/>
      <c r="E483" s="20"/>
      <c r="F483" s="20"/>
      <c r="G483" s="20"/>
      <c r="H483" s="20"/>
      <c r="I483" s="21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2:25" x14ac:dyDescent="0.2">
      <c r="B484" s="21"/>
      <c r="C484" s="21"/>
      <c r="D484" s="21"/>
      <c r="E484" s="20"/>
      <c r="F484" s="20"/>
      <c r="G484" s="20"/>
      <c r="H484" s="20"/>
      <c r="I484" s="21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2:25" x14ac:dyDescent="0.2">
      <c r="B485" s="21"/>
      <c r="C485" s="21"/>
      <c r="D485" s="21"/>
      <c r="E485" s="20"/>
      <c r="F485" s="20"/>
      <c r="G485" s="20"/>
      <c r="H485" s="20"/>
      <c r="I485" s="21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2:25" x14ac:dyDescent="0.2">
      <c r="B486" s="21"/>
      <c r="C486" s="21"/>
      <c r="D486" s="21"/>
      <c r="E486" s="20"/>
      <c r="F486" s="20"/>
      <c r="G486" s="20"/>
      <c r="H486" s="20"/>
      <c r="I486" s="21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2:25" x14ac:dyDescent="0.2">
      <c r="B487" s="21"/>
      <c r="C487" s="21"/>
      <c r="D487" s="21"/>
      <c r="E487" s="20"/>
      <c r="F487" s="20"/>
      <c r="G487" s="20"/>
      <c r="H487" s="20"/>
      <c r="I487" s="21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2:25" x14ac:dyDescent="0.2">
      <c r="B488" s="21"/>
      <c r="C488" s="21"/>
      <c r="D488" s="21"/>
      <c r="E488" s="20"/>
      <c r="F488" s="20"/>
      <c r="G488" s="20"/>
      <c r="H488" s="20"/>
      <c r="I488" s="21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2:25" x14ac:dyDescent="0.2">
      <c r="B489" s="21"/>
      <c r="C489" s="21"/>
      <c r="D489" s="21"/>
      <c r="E489" s="20"/>
      <c r="F489" s="20"/>
      <c r="G489" s="20"/>
      <c r="H489" s="20"/>
      <c r="I489" s="21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2:25" x14ac:dyDescent="0.2">
      <c r="B490" s="21"/>
      <c r="C490" s="21"/>
      <c r="D490" s="21"/>
      <c r="E490" s="20"/>
      <c r="F490" s="20"/>
      <c r="G490" s="20"/>
      <c r="H490" s="20"/>
      <c r="I490" s="21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2:25" x14ac:dyDescent="0.2">
      <c r="B491" s="21"/>
      <c r="C491" s="21"/>
      <c r="D491" s="21"/>
      <c r="E491" s="20"/>
      <c r="F491" s="20"/>
      <c r="G491" s="20"/>
      <c r="H491" s="20"/>
      <c r="I491" s="21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2:25" x14ac:dyDescent="0.2">
      <c r="B492" s="21"/>
      <c r="C492" s="21"/>
      <c r="D492" s="21"/>
      <c r="E492" s="20"/>
      <c r="F492" s="20"/>
      <c r="G492" s="20"/>
      <c r="H492" s="20"/>
      <c r="I492" s="21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2:25" x14ac:dyDescent="0.2">
      <c r="B493" s="21"/>
      <c r="C493" s="21"/>
      <c r="D493" s="21"/>
      <c r="E493" s="20"/>
      <c r="F493" s="20"/>
      <c r="G493" s="20"/>
      <c r="H493" s="20"/>
      <c r="I493" s="21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2:25" x14ac:dyDescent="0.2">
      <c r="B494" s="21"/>
      <c r="C494" s="21"/>
      <c r="D494" s="21"/>
      <c r="E494" s="20"/>
      <c r="F494" s="20"/>
      <c r="G494" s="20"/>
      <c r="H494" s="20"/>
      <c r="I494" s="21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2:25" x14ac:dyDescent="0.2">
      <c r="B495" s="21"/>
      <c r="C495" s="21"/>
      <c r="D495" s="21"/>
      <c r="E495" s="20"/>
      <c r="F495" s="20"/>
      <c r="G495" s="20"/>
      <c r="H495" s="20"/>
      <c r="I495" s="21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2:25" x14ac:dyDescent="0.2">
      <c r="B496" s="21"/>
      <c r="C496" s="21"/>
      <c r="D496" s="21"/>
      <c r="E496" s="20"/>
      <c r="F496" s="20"/>
      <c r="G496" s="20"/>
      <c r="H496" s="20"/>
      <c r="I496" s="21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2:25" x14ac:dyDescent="0.2">
      <c r="B497" s="21"/>
      <c r="C497" s="21"/>
      <c r="D497" s="21"/>
      <c r="E497" s="20"/>
      <c r="F497" s="20"/>
      <c r="G497" s="20"/>
      <c r="H497" s="20"/>
      <c r="I497" s="21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2:25" x14ac:dyDescent="0.2">
      <c r="B498" s="21"/>
      <c r="C498" s="21"/>
      <c r="D498" s="21"/>
      <c r="E498" s="20"/>
      <c r="F498" s="20"/>
      <c r="G498" s="20"/>
      <c r="H498" s="20"/>
      <c r="I498" s="21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2:25" x14ac:dyDescent="0.2">
      <c r="B499" s="21"/>
      <c r="C499" s="21"/>
      <c r="D499" s="21"/>
      <c r="E499" s="20"/>
      <c r="F499" s="20"/>
      <c r="G499" s="20"/>
      <c r="H499" s="20"/>
      <c r="I499" s="21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2:25" x14ac:dyDescent="0.2">
      <c r="B500" s="21"/>
      <c r="C500" s="21"/>
      <c r="D500" s="21"/>
      <c r="E500" s="20"/>
      <c r="F500" s="20"/>
      <c r="G500" s="20"/>
      <c r="H500" s="20"/>
      <c r="I500" s="21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2:25" x14ac:dyDescent="0.2">
      <c r="B501" s="21"/>
      <c r="C501" s="21"/>
      <c r="D501" s="21"/>
      <c r="E501" s="20"/>
      <c r="F501" s="20"/>
      <c r="G501" s="20"/>
      <c r="H501" s="20"/>
      <c r="I501" s="21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2:25" x14ac:dyDescent="0.2">
      <c r="B502" s="21"/>
      <c r="C502" s="21"/>
      <c r="D502" s="21"/>
      <c r="E502" s="20"/>
      <c r="F502" s="20"/>
      <c r="G502" s="20"/>
      <c r="H502" s="20"/>
      <c r="I502" s="21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2:25" x14ac:dyDescent="0.2">
      <c r="B503" s="21"/>
      <c r="C503" s="21"/>
      <c r="D503" s="21"/>
      <c r="E503" s="20"/>
      <c r="F503" s="20"/>
      <c r="G503" s="20"/>
      <c r="H503" s="20"/>
      <c r="I503" s="21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2:25" x14ac:dyDescent="0.2">
      <c r="B504" s="21"/>
      <c r="C504" s="21"/>
      <c r="D504" s="21"/>
      <c r="E504" s="20"/>
      <c r="F504" s="20"/>
      <c r="G504" s="20"/>
      <c r="H504" s="20"/>
      <c r="I504" s="21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2:25" x14ac:dyDescent="0.2">
      <c r="B505" s="21"/>
      <c r="C505" s="21"/>
      <c r="D505" s="21"/>
      <c r="E505" s="20"/>
      <c r="F505" s="20"/>
      <c r="G505" s="20"/>
      <c r="H505" s="20"/>
      <c r="I505" s="21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2:25" x14ac:dyDescent="0.2">
      <c r="B506" s="21"/>
      <c r="C506" s="21"/>
      <c r="D506" s="21"/>
      <c r="E506" s="20"/>
      <c r="F506" s="20"/>
      <c r="G506" s="20"/>
      <c r="H506" s="20"/>
      <c r="I506" s="21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2:25" x14ac:dyDescent="0.2">
      <c r="B507" s="21"/>
      <c r="C507" s="21"/>
      <c r="D507" s="21"/>
      <c r="E507" s="20"/>
      <c r="F507" s="20"/>
      <c r="G507" s="20"/>
      <c r="H507" s="20"/>
      <c r="I507" s="21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2:25" x14ac:dyDescent="0.2">
      <c r="B508" s="21"/>
      <c r="C508" s="21"/>
      <c r="D508" s="21"/>
      <c r="E508" s="20"/>
      <c r="F508" s="20"/>
      <c r="G508" s="20"/>
      <c r="H508" s="20"/>
      <c r="I508" s="21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2:25" x14ac:dyDescent="0.2">
      <c r="B509" s="21"/>
      <c r="C509" s="21"/>
      <c r="D509" s="21"/>
      <c r="E509" s="20"/>
      <c r="F509" s="20"/>
      <c r="G509" s="20"/>
      <c r="H509" s="20"/>
      <c r="I509" s="21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2:25" x14ac:dyDescent="0.2">
      <c r="B510" s="21"/>
      <c r="C510" s="21"/>
      <c r="D510" s="21"/>
      <c r="E510" s="20"/>
      <c r="F510" s="20"/>
      <c r="G510" s="20"/>
      <c r="H510" s="20"/>
      <c r="I510" s="21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2:25" x14ac:dyDescent="0.2">
      <c r="B511" s="21"/>
      <c r="C511" s="21"/>
      <c r="D511" s="21"/>
      <c r="E511" s="20"/>
      <c r="F511" s="20"/>
      <c r="G511" s="20"/>
      <c r="H511" s="20"/>
      <c r="I511" s="21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2:25" x14ac:dyDescent="0.2">
      <c r="B512" s="21"/>
      <c r="C512" s="21"/>
      <c r="D512" s="21"/>
      <c r="E512" s="20"/>
      <c r="F512" s="20"/>
      <c r="G512" s="20"/>
      <c r="H512" s="20"/>
      <c r="I512" s="21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2:25" x14ac:dyDescent="0.2">
      <c r="B513" s="21"/>
      <c r="C513" s="21"/>
      <c r="D513" s="21"/>
      <c r="E513" s="20"/>
      <c r="F513" s="20"/>
      <c r="G513" s="20"/>
      <c r="H513" s="20"/>
      <c r="I513" s="21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2:25" x14ac:dyDescent="0.2">
      <c r="B514" s="21"/>
      <c r="C514" s="21"/>
      <c r="D514" s="21"/>
      <c r="E514" s="20"/>
      <c r="F514" s="20"/>
      <c r="G514" s="20"/>
      <c r="H514" s="20"/>
      <c r="I514" s="21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2:25" x14ac:dyDescent="0.2">
      <c r="B515" s="21"/>
      <c r="C515" s="21"/>
      <c r="D515" s="21"/>
      <c r="E515" s="20"/>
      <c r="F515" s="20"/>
      <c r="G515" s="20"/>
      <c r="H515" s="20"/>
      <c r="I515" s="21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2:25" x14ac:dyDescent="0.2">
      <c r="B516" s="21"/>
      <c r="C516" s="21"/>
      <c r="D516" s="21"/>
      <c r="E516" s="20"/>
      <c r="F516" s="20"/>
      <c r="G516" s="20"/>
      <c r="H516" s="20"/>
      <c r="I516" s="21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2:25" x14ac:dyDescent="0.2">
      <c r="B517" s="21"/>
      <c r="C517" s="21"/>
      <c r="D517" s="21"/>
      <c r="E517" s="20"/>
      <c r="F517" s="20"/>
      <c r="G517" s="20"/>
      <c r="H517" s="20"/>
      <c r="I517" s="21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2:25" x14ac:dyDescent="0.2">
      <c r="B518" s="21"/>
      <c r="C518" s="21"/>
      <c r="D518" s="21"/>
      <c r="E518" s="20"/>
      <c r="F518" s="20"/>
      <c r="G518" s="20"/>
      <c r="H518" s="20"/>
      <c r="I518" s="21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2:25" x14ac:dyDescent="0.2">
      <c r="B519" s="21"/>
      <c r="C519" s="21"/>
      <c r="D519" s="21"/>
      <c r="E519" s="20"/>
      <c r="F519" s="20"/>
      <c r="G519" s="20"/>
      <c r="H519" s="20"/>
      <c r="I519" s="21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2:25" x14ac:dyDescent="0.2">
      <c r="B520" s="21"/>
      <c r="C520" s="21"/>
      <c r="D520" s="21"/>
      <c r="E520" s="20"/>
      <c r="F520" s="20"/>
      <c r="G520" s="20"/>
      <c r="H520" s="20"/>
      <c r="I520" s="21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2:25" x14ac:dyDescent="0.2">
      <c r="B521" s="21"/>
      <c r="C521" s="21"/>
      <c r="D521" s="21"/>
      <c r="E521" s="20"/>
      <c r="F521" s="20"/>
      <c r="G521" s="20"/>
      <c r="H521" s="20"/>
      <c r="I521" s="21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2:25" x14ac:dyDescent="0.2">
      <c r="B522" s="21"/>
      <c r="C522" s="21"/>
      <c r="D522" s="21"/>
      <c r="E522" s="20"/>
      <c r="F522" s="20"/>
      <c r="G522" s="20"/>
      <c r="H522" s="20"/>
      <c r="I522" s="21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2:25" x14ac:dyDescent="0.2">
      <c r="B523" s="21"/>
      <c r="C523" s="21"/>
      <c r="D523" s="21"/>
      <c r="E523" s="20"/>
      <c r="F523" s="20"/>
      <c r="G523" s="20"/>
      <c r="H523" s="20"/>
      <c r="I523" s="21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2:25" x14ac:dyDescent="0.2">
      <c r="B524" s="21"/>
      <c r="C524" s="21"/>
      <c r="D524" s="21"/>
      <c r="E524" s="20"/>
      <c r="F524" s="20"/>
      <c r="G524" s="20"/>
      <c r="H524" s="20"/>
      <c r="I524" s="21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2:25" x14ac:dyDescent="0.2">
      <c r="B525" s="21"/>
      <c r="C525" s="21"/>
      <c r="D525" s="21"/>
      <c r="E525" s="20"/>
      <c r="F525" s="20"/>
      <c r="G525" s="20"/>
      <c r="H525" s="20"/>
      <c r="I525" s="21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2:25" x14ac:dyDescent="0.2">
      <c r="B526" s="21"/>
      <c r="C526" s="21"/>
      <c r="D526" s="21"/>
      <c r="E526" s="20"/>
      <c r="F526" s="20"/>
      <c r="G526" s="20"/>
      <c r="H526" s="20"/>
      <c r="I526" s="21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2:25" x14ac:dyDescent="0.2">
      <c r="B527" s="21"/>
      <c r="C527" s="21"/>
      <c r="D527" s="21"/>
      <c r="E527" s="20"/>
      <c r="F527" s="20"/>
      <c r="G527" s="20"/>
      <c r="H527" s="20"/>
      <c r="I527" s="21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2:25" x14ac:dyDescent="0.2">
      <c r="B528" s="21"/>
      <c r="C528" s="21"/>
      <c r="D528" s="21"/>
      <c r="E528" s="20"/>
      <c r="F528" s="20"/>
      <c r="G528" s="20"/>
      <c r="H528" s="20"/>
      <c r="I528" s="21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2:25" x14ac:dyDescent="0.2">
      <c r="B529" s="21"/>
      <c r="C529" s="21"/>
      <c r="D529" s="21"/>
      <c r="E529" s="20"/>
      <c r="F529" s="20"/>
      <c r="G529" s="20"/>
      <c r="H529" s="20"/>
      <c r="I529" s="21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2:25" x14ac:dyDescent="0.2">
      <c r="B530" s="21"/>
      <c r="C530" s="21"/>
      <c r="D530" s="21"/>
      <c r="E530" s="20"/>
      <c r="F530" s="20"/>
      <c r="G530" s="20"/>
      <c r="H530" s="20"/>
      <c r="I530" s="21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2:25" x14ac:dyDescent="0.2">
      <c r="B531" s="21"/>
      <c r="C531" s="21"/>
      <c r="D531" s="21"/>
      <c r="E531" s="20"/>
      <c r="F531" s="20"/>
      <c r="G531" s="20"/>
      <c r="H531" s="20"/>
      <c r="I531" s="21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2:25" x14ac:dyDescent="0.2">
      <c r="B532" s="21"/>
      <c r="C532" s="21"/>
      <c r="D532" s="21"/>
      <c r="E532" s="20"/>
      <c r="F532" s="20"/>
      <c r="G532" s="20"/>
      <c r="H532" s="20"/>
      <c r="I532" s="21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2:25" x14ac:dyDescent="0.2">
      <c r="B533" s="21"/>
      <c r="C533" s="21"/>
      <c r="D533" s="21"/>
      <c r="E533" s="20"/>
      <c r="F533" s="20"/>
      <c r="G533" s="20"/>
      <c r="H533" s="20"/>
      <c r="I533" s="21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2:25" x14ac:dyDescent="0.2">
      <c r="B534" s="21"/>
      <c r="C534" s="21"/>
      <c r="D534" s="21"/>
      <c r="E534" s="20"/>
      <c r="F534" s="20"/>
      <c r="G534" s="20"/>
      <c r="H534" s="20"/>
      <c r="I534" s="21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2:25" x14ac:dyDescent="0.2">
      <c r="B535" s="21"/>
      <c r="C535" s="21"/>
      <c r="D535" s="21"/>
      <c r="E535" s="20"/>
      <c r="F535" s="20"/>
      <c r="G535" s="20"/>
      <c r="H535" s="20"/>
      <c r="I535" s="21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2:25" x14ac:dyDescent="0.2">
      <c r="B536" s="21"/>
      <c r="C536" s="21"/>
      <c r="D536" s="21"/>
      <c r="E536" s="20"/>
      <c r="F536" s="20"/>
      <c r="G536" s="20"/>
      <c r="H536" s="20"/>
      <c r="I536" s="21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2:25" x14ac:dyDescent="0.2">
      <c r="B537" s="21"/>
      <c r="C537" s="21"/>
      <c r="D537" s="21"/>
      <c r="E537" s="20"/>
      <c r="F537" s="20"/>
      <c r="G537" s="20"/>
      <c r="H537" s="20"/>
      <c r="I537" s="21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2:25" x14ac:dyDescent="0.2">
      <c r="B538" s="21"/>
      <c r="C538" s="21"/>
      <c r="D538" s="21"/>
      <c r="E538" s="20"/>
      <c r="F538" s="20"/>
      <c r="G538" s="20"/>
      <c r="H538" s="20"/>
      <c r="I538" s="21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2:25" x14ac:dyDescent="0.2">
      <c r="B539" s="21"/>
      <c r="C539" s="21"/>
      <c r="D539" s="21"/>
      <c r="E539" s="20"/>
      <c r="F539" s="20"/>
      <c r="G539" s="20"/>
      <c r="H539" s="20"/>
      <c r="I539" s="21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2:25" x14ac:dyDescent="0.2">
      <c r="B540" s="21"/>
      <c r="C540" s="21"/>
      <c r="D540" s="21"/>
      <c r="E540" s="20"/>
      <c r="F540" s="20"/>
      <c r="G540" s="20"/>
      <c r="H540" s="20"/>
      <c r="I540" s="21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2:25" x14ac:dyDescent="0.2">
      <c r="B541" s="21"/>
      <c r="C541" s="21"/>
      <c r="D541" s="21"/>
      <c r="E541" s="20"/>
      <c r="F541" s="20"/>
      <c r="G541" s="20"/>
      <c r="H541" s="20"/>
      <c r="I541" s="21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2:25" x14ac:dyDescent="0.2">
      <c r="B542" s="21"/>
      <c r="C542" s="21"/>
      <c r="D542" s="21"/>
      <c r="E542" s="20"/>
      <c r="F542" s="20"/>
      <c r="G542" s="20"/>
      <c r="H542" s="20"/>
      <c r="I542" s="21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2:25" x14ac:dyDescent="0.2">
      <c r="B543" s="21"/>
      <c r="C543" s="21"/>
      <c r="D543" s="21"/>
      <c r="E543" s="20"/>
      <c r="F543" s="20"/>
      <c r="G543" s="20"/>
      <c r="H543" s="20"/>
      <c r="I543" s="21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2:25" x14ac:dyDescent="0.2">
      <c r="B544" s="21"/>
      <c r="C544" s="21"/>
      <c r="D544" s="21"/>
      <c r="E544" s="20"/>
      <c r="F544" s="20"/>
      <c r="G544" s="20"/>
      <c r="H544" s="20"/>
      <c r="I544" s="21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2:25" x14ac:dyDescent="0.2">
      <c r="B545" s="21"/>
      <c r="C545" s="21"/>
      <c r="D545" s="21"/>
      <c r="E545" s="20"/>
      <c r="F545" s="20"/>
      <c r="G545" s="20"/>
      <c r="H545" s="20"/>
      <c r="I545" s="21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2:25" x14ac:dyDescent="0.2">
      <c r="B546" s="21"/>
      <c r="C546" s="21"/>
      <c r="D546" s="21"/>
      <c r="E546" s="20"/>
      <c r="F546" s="20"/>
      <c r="G546" s="20"/>
      <c r="H546" s="20"/>
      <c r="I546" s="21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2:25" x14ac:dyDescent="0.2">
      <c r="B547" s="21"/>
      <c r="C547" s="21"/>
      <c r="D547" s="21"/>
      <c r="E547" s="20"/>
      <c r="F547" s="20"/>
      <c r="G547" s="20"/>
      <c r="H547" s="20"/>
      <c r="I547" s="21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2:25" x14ac:dyDescent="0.2">
      <c r="B548" s="21"/>
      <c r="C548" s="21"/>
      <c r="D548" s="21"/>
      <c r="E548" s="20"/>
      <c r="F548" s="20"/>
      <c r="G548" s="20"/>
      <c r="H548" s="20"/>
      <c r="I548" s="21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2:25" x14ac:dyDescent="0.2">
      <c r="B549" s="21"/>
      <c r="C549" s="21"/>
      <c r="D549" s="21"/>
      <c r="E549" s="20"/>
      <c r="F549" s="20"/>
      <c r="G549" s="20"/>
      <c r="H549" s="20"/>
      <c r="I549" s="21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2:25" x14ac:dyDescent="0.2">
      <c r="B550" s="21"/>
      <c r="C550" s="21"/>
      <c r="D550" s="21"/>
      <c r="E550" s="20"/>
      <c r="F550" s="20"/>
      <c r="G550" s="20"/>
      <c r="H550" s="20"/>
      <c r="I550" s="21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2:25" x14ac:dyDescent="0.2">
      <c r="B551" s="21"/>
      <c r="C551" s="21"/>
      <c r="D551" s="21"/>
      <c r="E551" s="20"/>
      <c r="F551" s="20"/>
      <c r="G551" s="20"/>
      <c r="H551" s="20"/>
      <c r="I551" s="21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2:25" x14ac:dyDescent="0.2">
      <c r="B552" s="21"/>
      <c r="C552" s="21"/>
      <c r="D552" s="21"/>
      <c r="E552" s="20"/>
      <c r="F552" s="20"/>
      <c r="G552" s="20"/>
      <c r="H552" s="20"/>
      <c r="I552" s="21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2:25" x14ac:dyDescent="0.2">
      <c r="B553" s="21"/>
      <c r="C553" s="21"/>
      <c r="D553" s="21"/>
      <c r="E553" s="20"/>
      <c r="F553" s="20"/>
      <c r="G553" s="20"/>
      <c r="H553" s="20"/>
      <c r="I553" s="21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2:25" x14ac:dyDescent="0.2">
      <c r="B554" s="21"/>
      <c r="C554" s="21"/>
      <c r="D554" s="21"/>
      <c r="E554" s="20"/>
      <c r="F554" s="20"/>
      <c r="G554" s="20"/>
      <c r="H554" s="20"/>
      <c r="I554" s="21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2:25" x14ac:dyDescent="0.2">
      <c r="B555" s="21"/>
      <c r="C555" s="21"/>
      <c r="D555" s="21"/>
      <c r="E555" s="20"/>
      <c r="F555" s="20"/>
      <c r="G555" s="20"/>
      <c r="H555" s="20"/>
      <c r="I555" s="21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2:25" x14ac:dyDescent="0.2">
      <c r="B556" s="21"/>
      <c r="C556" s="21"/>
      <c r="D556" s="21"/>
      <c r="E556" s="20"/>
      <c r="F556" s="20"/>
      <c r="G556" s="20"/>
      <c r="H556" s="20"/>
      <c r="I556" s="21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2:25" x14ac:dyDescent="0.2">
      <c r="B557" s="21"/>
      <c r="C557" s="21"/>
      <c r="D557" s="21"/>
      <c r="E557" s="20"/>
      <c r="F557" s="20"/>
      <c r="G557" s="20"/>
      <c r="H557" s="20"/>
      <c r="I557" s="21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2:25" x14ac:dyDescent="0.2">
      <c r="B558" s="21"/>
      <c r="C558" s="21"/>
      <c r="D558" s="21"/>
      <c r="E558" s="20"/>
      <c r="F558" s="20"/>
      <c r="G558" s="20"/>
      <c r="H558" s="20"/>
      <c r="I558" s="21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2:25" x14ac:dyDescent="0.2">
      <c r="B559" s="21"/>
      <c r="C559" s="21"/>
      <c r="D559" s="21"/>
      <c r="E559" s="20"/>
      <c r="F559" s="20"/>
      <c r="G559" s="20"/>
      <c r="H559" s="20"/>
      <c r="I559" s="21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2:25" x14ac:dyDescent="0.2">
      <c r="B560" s="21"/>
      <c r="C560" s="21"/>
      <c r="D560" s="21"/>
      <c r="E560" s="20"/>
      <c r="F560" s="20"/>
      <c r="G560" s="20"/>
      <c r="H560" s="20"/>
      <c r="I560" s="21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2:25" x14ac:dyDescent="0.2">
      <c r="B561" s="21"/>
      <c r="C561" s="21"/>
      <c r="D561" s="21"/>
      <c r="E561" s="20"/>
      <c r="F561" s="20"/>
      <c r="G561" s="20"/>
      <c r="H561" s="20"/>
      <c r="I561" s="21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2:25" x14ac:dyDescent="0.2">
      <c r="B562" s="21"/>
      <c r="C562" s="21"/>
      <c r="D562" s="21"/>
      <c r="E562" s="20"/>
      <c r="F562" s="20"/>
      <c r="G562" s="20"/>
      <c r="H562" s="20"/>
      <c r="I562" s="21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2:25" x14ac:dyDescent="0.2">
      <c r="B563" s="21"/>
      <c r="C563" s="21"/>
      <c r="D563" s="21"/>
      <c r="E563" s="20"/>
      <c r="F563" s="20"/>
      <c r="G563" s="20"/>
      <c r="H563" s="20"/>
      <c r="I563" s="21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2:25" x14ac:dyDescent="0.2">
      <c r="B564" s="21"/>
      <c r="C564" s="21"/>
      <c r="D564" s="21"/>
      <c r="E564" s="20"/>
      <c r="F564" s="20"/>
      <c r="G564" s="20"/>
      <c r="H564" s="20"/>
      <c r="I564" s="21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2:25" x14ac:dyDescent="0.2">
      <c r="B565" s="21"/>
      <c r="C565" s="21"/>
      <c r="D565" s="21"/>
      <c r="E565" s="20"/>
      <c r="F565" s="20"/>
      <c r="G565" s="20"/>
      <c r="H565" s="20"/>
      <c r="I565" s="21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2:25" x14ac:dyDescent="0.2">
      <c r="B566" s="21"/>
      <c r="C566" s="21"/>
      <c r="D566" s="21"/>
      <c r="E566" s="20"/>
      <c r="F566" s="20"/>
      <c r="G566" s="20"/>
      <c r="H566" s="20"/>
      <c r="I566" s="21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2:25" x14ac:dyDescent="0.2">
      <c r="B567" s="21"/>
      <c r="C567" s="21"/>
      <c r="D567" s="21"/>
      <c r="E567" s="20"/>
      <c r="F567" s="20"/>
      <c r="G567" s="20"/>
      <c r="H567" s="20"/>
      <c r="I567" s="21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2:25" x14ac:dyDescent="0.2">
      <c r="B568" s="21"/>
      <c r="C568" s="21"/>
      <c r="D568" s="21"/>
      <c r="E568" s="20"/>
      <c r="F568" s="20"/>
      <c r="G568" s="20"/>
      <c r="H568" s="20"/>
      <c r="I568" s="21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2:25" x14ac:dyDescent="0.2">
      <c r="B569" s="21"/>
      <c r="C569" s="21"/>
      <c r="D569" s="21"/>
      <c r="E569" s="20"/>
      <c r="F569" s="20"/>
      <c r="G569" s="20"/>
      <c r="H569" s="20"/>
      <c r="I569" s="21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2:25" x14ac:dyDescent="0.2">
      <c r="B570" s="21"/>
      <c r="C570" s="21"/>
      <c r="D570" s="21"/>
      <c r="E570" s="20"/>
      <c r="F570" s="20"/>
      <c r="G570" s="20"/>
      <c r="H570" s="20"/>
      <c r="I570" s="21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2:25" x14ac:dyDescent="0.2">
      <c r="B571" s="21"/>
      <c r="C571" s="21"/>
      <c r="D571" s="21"/>
      <c r="E571" s="20"/>
      <c r="F571" s="20"/>
      <c r="G571" s="20"/>
      <c r="H571" s="20"/>
      <c r="I571" s="21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2:25" x14ac:dyDescent="0.2">
      <c r="B572" s="21"/>
      <c r="C572" s="21"/>
      <c r="D572" s="21"/>
      <c r="E572" s="20"/>
      <c r="F572" s="20"/>
      <c r="G572" s="20"/>
      <c r="H572" s="20"/>
      <c r="I572" s="21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2:25" x14ac:dyDescent="0.2">
      <c r="B573" s="21"/>
      <c r="C573" s="21"/>
      <c r="D573" s="21"/>
      <c r="E573" s="20"/>
      <c r="F573" s="20"/>
      <c r="G573" s="20"/>
      <c r="H573" s="20"/>
      <c r="I573" s="21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2:25" x14ac:dyDescent="0.2">
      <c r="B574" s="21"/>
      <c r="C574" s="21"/>
      <c r="D574" s="21"/>
      <c r="E574" s="20"/>
      <c r="F574" s="20"/>
      <c r="G574" s="20"/>
      <c r="H574" s="20"/>
      <c r="I574" s="21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2:25" x14ac:dyDescent="0.2">
      <c r="B575" s="21"/>
      <c r="C575" s="21"/>
      <c r="D575" s="21"/>
      <c r="E575" s="20"/>
      <c r="F575" s="20"/>
      <c r="G575" s="20"/>
      <c r="H575" s="20"/>
      <c r="I575" s="21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2:25" x14ac:dyDescent="0.2">
      <c r="B576" s="21"/>
      <c r="C576" s="21"/>
      <c r="D576" s="21"/>
      <c r="E576" s="20"/>
      <c r="F576" s="20"/>
      <c r="G576" s="20"/>
      <c r="H576" s="20"/>
      <c r="I576" s="21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2:25" x14ac:dyDescent="0.2">
      <c r="B577" s="21"/>
      <c r="C577" s="21"/>
      <c r="D577" s="21"/>
      <c r="E577" s="20"/>
      <c r="F577" s="20"/>
      <c r="G577" s="20"/>
      <c r="H577" s="20"/>
      <c r="I577" s="21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2:25" x14ac:dyDescent="0.2">
      <c r="B578" s="21"/>
      <c r="C578" s="21"/>
      <c r="D578" s="21"/>
      <c r="E578" s="20"/>
      <c r="F578" s="20"/>
      <c r="G578" s="20"/>
      <c r="H578" s="20"/>
      <c r="I578" s="21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2:25" x14ac:dyDescent="0.2">
      <c r="B579" s="21"/>
      <c r="C579" s="21"/>
      <c r="D579" s="21"/>
      <c r="E579" s="20"/>
      <c r="F579" s="20"/>
      <c r="G579" s="20"/>
      <c r="H579" s="20"/>
      <c r="I579" s="21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2:25" x14ac:dyDescent="0.2">
      <c r="B580" s="21"/>
      <c r="C580" s="21"/>
      <c r="D580" s="21"/>
      <c r="E580" s="20"/>
      <c r="F580" s="20"/>
      <c r="G580" s="20"/>
      <c r="H580" s="20"/>
      <c r="I580" s="21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2:25" x14ac:dyDescent="0.2">
      <c r="B581" s="21"/>
      <c r="C581" s="21"/>
      <c r="D581" s="21"/>
      <c r="E581" s="20"/>
      <c r="F581" s="20"/>
      <c r="G581" s="20"/>
      <c r="H581" s="20"/>
      <c r="I581" s="21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2:25" x14ac:dyDescent="0.2">
      <c r="B582" s="21"/>
      <c r="C582" s="21"/>
      <c r="D582" s="21"/>
      <c r="E582" s="20"/>
      <c r="F582" s="20"/>
      <c r="G582" s="20"/>
      <c r="H582" s="20"/>
      <c r="I582" s="21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2:25" x14ac:dyDescent="0.2">
      <c r="B583" s="21"/>
      <c r="C583" s="21"/>
      <c r="D583" s="21"/>
      <c r="E583" s="20"/>
      <c r="F583" s="20"/>
      <c r="G583" s="20"/>
      <c r="H583" s="20"/>
      <c r="I583" s="21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2:25" x14ac:dyDescent="0.2">
      <c r="B584" s="21"/>
      <c r="C584" s="21"/>
      <c r="D584" s="21"/>
      <c r="E584" s="20"/>
      <c r="F584" s="20"/>
      <c r="G584" s="20"/>
      <c r="H584" s="20"/>
      <c r="I584" s="21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2:25" x14ac:dyDescent="0.2">
      <c r="B585" s="21"/>
      <c r="C585" s="21"/>
      <c r="D585" s="21"/>
      <c r="E585" s="20"/>
      <c r="F585" s="20"/>
      <c r="G585" s="20"/>
      <c r="H585" s="20"/>
      <c r="I585" s="21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2:25" x14ac:dyDescent="0.2">
      <c r="B586" s="21"/>
      <c r="C586" s="21"/>
      <c r="D586" s="21"/>
      <c r="E586" s="20"/>
      <c r="F586" s="20"/>
      <c r="G586" s="20"/>
      <c r="H586" s="20"/>
      <c r="I586" s="21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2:25" x14ac:dyDescent="0.2">
      <c r="B587" s="21"/>
      <c r="C587" s="21"/>
      <c r="D587" s="21"/>
      <c r="E587" s="20"/>
      <c r="F587" s="20"/>
      <c r="G587" s="20"/>
      <c r="H587" s="20"/>
      <c r="I587" s="21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2:25" x14ac:dyDescent="0.2">
      <c r="B588" s="21"/>
      <c r="C588" s="21"/>
      <c r="D588" s="21"/>
      <c r="E588" s="20"/>
      <c r="F588" s="20"/>
      <c r="G588" s="20"/>
      <c r="H588" s="20"/>
      <c r="I588" s="21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2:25" x14ac:dyDescent="0.2">
      <c r="B589" s="21"/>
      <c r="C589" s="21"/>
      <c r="D589" s="21"/>
      <c r="E589" s="20"/>
      <c r="F589" s="20"/>
      <c r="G589" s="20"/>
      <c r="H589" s="20"/>
      <c r="I589" s="21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2:25" x14ac:dyDescent="0.2">
      <c r="B590" s="21"/>
      <c r="C590" s="21"/>
      <c r="D590" s="21"/>
      <c r="E590" s="20"/>
      <c r="F590" s="20"/>
      <c r="G590" s="20"/>
      <c r="H590" s="20"/>
      <c r="I590" s="21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2:25" x14ac:dyDescent="0.2">
      <c r="B591" s="21"/>
      <c r="C591" s="21"/>
      <c r="D591" s="21"/>
      <c r="E591" s="20"/>
      <c r="F591" s="20"/>
      <c r="G591" s="20"/>
      <c r="H591" s="20"/>
      <c r="I591" s="21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2:25" x14ac:dyDescent="0.2">
      <c r="B592" s="21"/>
      <c r="C592" s="21"/>
      <c r="D592" s="21"/>
      <c r="E592" s="20"/>
      <c r="F592" s="20"/>
      <c r="G592" s="20"/>
      <c r="H592" s="20"/>
      <c r="I592" s="21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2:25" x14ac:dyDescent="0.2">
      <c r="B593" s="21"/>
      <c r="C593" s="21"/>
      <c r="D593" s="21"/>
      <c r="E593" s="20"/>
      <c r="F593" s="20"/>
      <c r="G593" s="20"/>
      <c r="H593" s="20"/>
      <c r="I593" s="21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2:25" x14ac:dyDescent="0.2">
      <c r="B594" s="21"/>
      <c r="C594" s="21"/>
      <c r="D594" s="21"/>
      <c r="E594" s="20"/>
      <c r="F594" s="20"/>
      <c r="G594" s="20"/>
      <c r="H594" s="20"/>
      <c r="I594" s="21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2:25" x14ac:dyDescent="0.2">
      <c r="B595" s="21"/>
      <c r="C595" s="21"/>
      <c r="D595" s="21"/>
      <c r="E595" s="20"/>
      <c r="F595" s="20"/>
      <c r="G595" s="20"/>
      <c r="H595" s="20"/>
      <c r="I595" s="21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2:25" x14ac:dyDescent="0.2">
      <c r="B596" s="21"/>
      <c r="C596" s="21"/>
      <c r="D596" s="21"/>
      <c r="E596" s="20"/>
      <c r="F596" s="20"/>
      <c r="G596" s="20"/>
      <c r="H596" s="20"/>
      <c r="I596" s="21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2:25" x14ac:dyDescent="0.2">
      <c r="B597" s="21"/>
      <c r="C597" s="21"/>
      <c r="D597" s="21"/>
      <c r="E597" s="20"/>
      <c r="F597" s="20"/>
      <c r="G597" s="20"/>
      <c r="H597" s="20"/>
      <c r="I597" s="21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2:25" x14ac:dyDescent="0.2">
      <c r="B598" s="21"/>
      <c r="C598" s="21"/>
      <c r="D598" s="21"/>
      <c r="E598" s="20"/>
      <c r="F598" s="20"/>
      <c r="G598" s="20"/>
      <c r="H598" s="20"/>
      <c r="I598" s="21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2:25" x14ac:dyDescent="0.2">
      <c r="B599" s="21"/>
      <c r="C599" s="21"/>
      <c r="D599" s="21"/>
      <c r="E599" s="20"/>
      <c r="F599" s="20"/>
      <c r="G599" s="20"/>
      <c r="H599" s="20"/>
      <c r="I599" s="21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2:25" x14ac:dyDescent="0.2">
      <c r="B600" s="21"/>
      <c r="C600" s="21"/>
      <c r="D600" s="21"/>
      <c r="E600" s="20"/>
      <c r="F600" s="20"/>
      <c r="G600" s="20"/>
      <c r="H600" s="20"/>
      <c r="I600" s="21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2:25" x14ac:dyDescent="0.2">
      <c r="B601" s="21"/>
      <c r="C601" s="21"/>
      <c r="D601" s="21"/>
      <c r="E601" s="20"/>
      <c r="F601" s="20"/>
      <c r="G601" s="20"/>
      <c r="H601" s="20"/>
      <c r="I601" s="21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2:25" x14ac:dyDescent="0.2">
      <c r="B602" s="21"/>
      <c r="C602" s="21"/>
      <c r="D602" s="21"/>
      <c r="E602" s="20"/>
      <c r="F602" s="20"/>
      <c r="G602" s="20"/>
      <c r="H602" s="20"/>
      <c r="I602" s="21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2:25" x14ac:dyDescent="0.2">
      <c r="B603" s="21"/>
      <c r="C603" s="21"/>
      <c r="D603" s="21"/>
      <c r="E603" s="20"/>
      <c r="F603" s="20"/>
      <c r="G603" s="20"/>
      <c r="H603" s="20"/>
      <c r="I603" s="21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2:25" x14ac:dyDescent="0.2">
      <c r="B604" s="21"/>
      <c r="C604" s="21"/>
      <c r="D604" s="21"/>
      <c r="E604" s="20"/>
      <c r="F604" s="20"/>
      <c r="G604" s="20"/>
      <c r="H604" s="20"/>
      <c r="I604" s="21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2:25" x14ac:dyDescent="0.2">
      <c r="B605" s="21"/>
      <c r="C605" s="21"/>
      <c r="D605" s="21"/>
      <c r="E605" s="20"/>
      <c r="F605" s="20"/>
      <c r="G605" s="20"/>
      <c r="H605" s="20"/>
      <c r="I605" s="21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2:25" x14ac:dyDescent="0.2">
      <c r="B606" s="21"/>
      <c r="C606" s="21"/>
      <c r="D606" s="21"/>
      <c r="E606" s="20"/>
      <c r="F606" s="20"/>
      <c r="G606" s="20"/>
      <c r="H606" s="20"/>
      <c r="I606" s="21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2:25" x14ac:dyDescent="0.2">
      <c r="B607" s="21"/>
      <c r="C607" s="21"/>
      <c r="D607" s="21"/>
      <c r="E607" s="20"/>
      <c r="F607" s="20"/>
      <c r="G607" s="20"/>
      <c r="H607" s="20"/>
      <c r="I607" s="21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2:25" x14ac:dyDescent="0.2">
      <c r="B608" s="21"/>
      <c r="C608" s="21"/>
      <c r="D608" s="21"/>
      <c r="E608" s="20"/>
      <c r="F608" s="20"/>
      <c r="G608" s="20"/>
      <c r="H608" s="20"/>
      <c r="I608" s="21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2:25" x14ac:dyDescent="0.2">
      <c r="B609" s="21"/>
      <c r="C609" s="21"/>
      <c r="D609" s="21"/>
      <c r="E609" s="20"/>
      <c r="F609" s="20"/>
      <c r="G609" s="20"/>
      <c r="H609" s="20"/>
      <c r="I609" s="21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2:25" x14ac:dyDescent="0.2">
      <c r="B610" s="21"/>
      <c r="C610" s="21"/>
      <c r="D610" s="21"/>
      <c r="E610" s="20"/>
      <c r="F610" s="20"/>
      <c r="G610" s="20"/>
      <c r="H610" s="20"/>
      <c r="I610" s="21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2:25" x14ac:dyDescent="0.2">
      <c r="B611" s="21"/>
      <c r="C611" s="21"/>
      <c r="D611" s="21"/>
      <c r="E611" s="20"/>
      <c r="F611" s="20"/>
      <c r="G611" s="20"/>
      <c r="H611" s="20"/>
      <c r="I611" s="21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2:25" x14ac:dyDescent="0.2">
      <c r="B612" s="21"/>
      <c r="C612" s="21"/>
      <c r="D612" s="21"/>
      <c r="E612" s="20"/>
      <c r="F612" s="20"/>
      <c r="G612" s="20"/>
      <c r="H612" s="20"/>
      <c r="I612" s="21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2:25" x14ac:dyDescent="0.2">
      <c r="B613" s="21"/>
      <c r="C613" s="21"/>
      <c r="D613" s="21"/>
      <c r="E613" s="20"/>
      <c r="F613" s="20"/>
      <c r="G613" s="20"/>
      <c r="H613" s="20"/>
      <c r="I613" s="21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2:25" x14ac:dyDescent="0.2">
      <c r="B614" s="21"/>
      <c r="C614" s="21"/>
      <c r="D614" s="21"/>
      <c r="E614" s="20"/>
      <c r="F614" s="20"/>
      <c r="G614" s="20"/>
      <c r="H614" s="20"/>
      <c r="I614" s="21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2:25" x14ac:dyDescent="0.2">
      <c r="B615" s="21"/>
      <c r="C615" s="21"/>
      <c r="D615" s="21"/>
      <c r="E615" s="20"/>
      <c r="F615" s="20"/>
      <c r="G615" s="20"/>
      <c r="H615" s="20"/>
      <c r="I615" s="21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2:25" x14ac:dyDescent="0.2">
      <c r="B616" s="21"/>
      <c r="C616" s="21"/>
      <c r="D616" s="21"/>
      <c r="E616" s="20"/>
      <c r="F616" s="20"/>
      <c r="G616" s="20"/>
      <c r="H616" s="20"/>
      <c r="I616" s="21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2:25" x14ac:dyDescent="0.2">
      <c r="B617" s="21"/>
      <c r="C617" s="21"/>
      <c r="D617" s="21"/>
      <c r="E617" s="20"/>
      <c r="F617" s="20"/>
      <c r="G617" s="20"/>
      <c r="H617" s="20"/>
      <c r="I617" s="21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2:25" x14ac:dyDescent="0.2">
      <c r="B618" s="21"/>
      <c r="C618" s="21"/>
      <c r="D618" s="21"/>
      <c r="E618" s="20"/>
      <c r="F618" s="20"/>
      <c r="G618" s="20"/>
      <c r="H618" s="20"/>
      <c r="I618" s="21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2:25" x14ac:dyDescent="0.2">
      <c r="B619" s="21"/>
      <c r="C619" s="21"/>
      <c r="D619" s="21"/>
      <c r="E619" s="20"/>
      <c r="F619" s="20"/>
      <c r="G619" s="20"/>
      <c r="H619" s="20"/>
      <c r="I619" s="21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2:25" x14ac:dyDescent="0.2">
      <c r="B620" s="21"/>
      <c r="C620" s="21"/>
      <c r="D620" s="21"/>
      <c r="E620" s="20"/>
      <c r="F620" s="20"/>
      <c r="G620" s="20"/>
      <c r="H620" s="20"/>
      <c r="I620" s="21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2:25" x14ac:dyDescent="0.2">
      <c r="B621" s="21"/>
      <c r="C621" s="21"/>
      <c r="D621" s="21"/>
      <c r="E621" s="20"/>
      <c r="F621" s="20"/>
      <c r="G621" s="20"/>
      <c r="H621" s="20"/>
      <c r="I621" s="21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2:25" x14ac:dyDescent="0.2">
      <c r="B622" s="21"/>
      <c r="C622" s="21"/>
      <c r="D622" s="21"/>
      <c r="E622" s="20"/>
      <c r="F622" s="20"/>
      <c r="G622" s="20"/>
      <c r="H622" s="20"/>
      <c r="I622" s="21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2:25" x14ac:dyDescent="0.2">
      <c r="B623" s="21"/>
      <c r="C623" s="21"/>
      <c r="D623" s="21"/>
      <c r="E623" s="20"/>
      <c r="F623" s="20"/>
      <c r="G623" s="20"/>
      <c r="H623" s="20"/>
      <c r="I623" s="21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2:25" x14ac:dyDescent="0.2">
      <c r="B624" s="21"/>
      <c r="C624" s="21"/>
      <c r="D624" s="21"/>
      <c r="E624" s="20"/>
      <c r="F624" s="20"/>
      <c r="G624" s="20"/>
      <c r="H624" s="20"/>
      <c r="I624" s="21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2:25" x14ac:dyDescent="0.2">
      <c r="B625" s="21"/>
      <c r="C625" s="21"/>
      <c r="D625" s="21"/>
      <c r="E625" s="20"/>
      <c r="F625" s="20"/>
      <c r="G625" s="20"/>
      <c r="H625" s="20"/>
      <c r="I625" s="21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2:25" x14ac:dyDescent="0.2">
      <c r="B626" s="21"/>
      <c r="C626" s="21"/>
      <c r="D626" s="21"/>
      <c r="E626" s="20"/>
      <c r="F626" s="20"/>
      <c r="G626" s="20"/>
      <c r="H626" s="20"/>
      <c r="I626" s="21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 spans="2:25" x14ac:dyDescent="0.2">
      <c r="B627" s="21"/>
      <c r="C627" s="21"/>
      <c r="D627" s="21"/>
      <c r="E627" s="20"/>
      <c r="F627" s="20"/>
      <c r="G627" s="20"/>
      <c r="H627" s="20"/>
      <c r="I627" s="21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 spans="2:25" x14ac:dyDescent="0.2">
      <c r="B628" s="21"/>
      <c r="C628" s="21"/>
      <c r="D628" s="21"/>
      <c r="E628" s="20"/>
      <c r="F628" s="20"/>
      <c r="G628" s="20"/>
      <c r="H628" s="20"/>
      <c r="I628" s="21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 spans="2:25" x14ac:dyDescent="0.2">
      <c r="B629" s="21"/>
      <c r="C629" s="21"/>
      <c r="D629" s="21"/>
      <c r="E629" s="20"/>
      <c r="F629" s="20"/>
      <c r="G629" s="20"/>
      <c r="H629" s="20"/>
      <c r="I629" s="21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 spans="2:25" x14ac:dyDescent="0.2">
      <c r="B630" s="21"/>
      <c r="C630" s="21"/>
      <c r="D630" s="21"/>
      <c r="E630" s="20"/>
      <c r="F630" s="20"/>
      <c r="G630" s="20"/>
      <c r="H630" s="20"/>
      <c r="I630" s="21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 spans="2:25" x14ac:dyDescent="0.2">
      <c r="B631" s="21"/>
      <c r="C631" s="21"/>
      <c r="D631" s="21"/>
      <c r="E631" s="20"/>
      <c r="F631" s="20"/>
      <c r="G631" s="20"/>
      <c r="H631" s="20"/>
      <c r="I631" s="21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 spans="2:25" x14ac:dyDescent="0.2">
      <c r="B632" s="21"/>
      <c r="C632" s="21"/>
      <c r="D632" s="21"/>
      <c r="E632" s="20"/>
      <c r="F632" s="20"/>
      <c r="G632" s="20"/>
      <c r="H632" s="20"/>
      <c r="I632" s="21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 spans="2:25" x14ac:dyDescent="0.2">
      <c r="B633" s="21"/>
      <c r="C633" s="21"/>
      <c r="D633" s="21"/>
      <c r="E633" s="20"/>
      <c r="F633" s="20"/>
      <c r="G633" s="20"/>
      <c r="H633" s="20"/>
      <c r="I633" s="21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 spans="2:25" x14ac:dyDescent="0.2">
      <c r="B634" s="21"/>
      <c r="C634" s="21"/>
      <c r="D634" s="21"/>
      <c r="E634" s="20"/>
      <c r="F634" s="20"/>
      <c r="G634" s="20"/>
      <c r="H634" s="20"/>
      <c r="I634" s="21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 spans="2:25" x14ac:dyDescent="0.2">
      <c r="B635" s="21"/>
      <c r="C635" s="21"/>
      <c r="D635" s="21"/>
      <c r="E635" s="20"/>
      <c r="F635" s="20"/>
      <c r="G635" s="20"/>
      <c r="H635" s="20"/>
      <c r="I635" s="21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 spans="2:25" x14ac:dyDescent="0.2">
      <c r="B636" s="21"/>
      <c r="C636" s="21"/>
      <c r="D636" s="21"/>
      <c r="E636" s="20"/>
      <c r="F636" s="20"/>
      <c r="G636" s="20"/>
      <c r="H636" s="20"/>
      <c r="I636" s="21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 spans="2:25" x14ac:dyDescent="0.2">
      <c r="B637" s="21"/>
      <c r="C637" s="21"/>
      <c r="D637" s="21"/>
      <c r="E637" s="20"/>
      <c r="F637" s="20"/>
      <c r="G637" s="20"/>
      <c r="H637" s="20"/>
      <c r="I637" s="21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 spans="2:25" x14ac:dyDescent="0.2">
      <c r="B638" s="21"/>
      <c r="C638" s="21"/>
      <c r="D638" s="21"/>
      <c r="E638" s="20"/>
      <c r="F638" s="20"/>
      <c r="G638" s="20"/>
      <c r="H638" s="20"/>
      <c r="I638" s="21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 spans="2:25" x14ac:dyDescent="0.2">
      <c r="B639" s="21"/>
      <c r="C639" s="21"/>
      <c r="D639" s="21"/>
      <c r="E639" s="20"/>
      <c r="F639" s="20"/>
      <c r="G639" s="20"/>
      <c r="H639" s="20"/>
      <c r="I639" s="21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 spans="2:25" x14ac:dyDescent="0.2">
      <c r="B640" s="21"/>
      <c r="C640" s="21"/>
      <c r="D640" s="21"/>
      <c r="E640" s="20"/>
      <c r="F640" s="20"/>
      <c r="G640" s="20"/>
      <c r="H640" s="20"/>
      <c r="I640" s="21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 spans="2:25" x14ac:dyDescent="0.2">
      <c r="B641" s="21"/>
      <c r="C641" s="21"/>
      <c r="D641" s="21"/>
      <c r="E641" s="20"/>
      <c r="F641" s="20"/>
      <c r="G641" s="20"/>
      <c r="H641" s="20"/>
      <c r="I641" s="21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 spans="2:25" x14ac:dyDescent="0.2">
      <c r="B642" s="21"/>
      <c r="C642" s="21"/>
      <c r="D642" s="21"/>
      <c r="E642" s="20"/>
      <c r="F642" s="20"/>
      <c r="G642" s="20"/>
      <c r="H642" s="20"/>
      <c r="I642" s="21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 spans="2:25" x14ac:dyDescent="0.2">
      <c r="B643" s="21"/>
      <c r="C643" s="21"/>
      <c r="D643" s="21"/>
      <c r="E643" s="20"/>
      <c r="F643" s="20"/>
      <c r="G643" s="20"/>
      <c r="H643" s="20"/>
      <c r="I643" s="21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 spans="2:25" x14ac:dyDescent="0.2">
      <c r="B644" s="21"/>
      <c r="C644" s="21"/>
      <c r="D644" s="21"/>
      <c r="E644" s="20"/>
      <c r="F644" s="20"/>
      <c r="G644" s="20"/>
      <c r="H644" s="20"/>
      <c r="I644" s="21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 spans="2:25" x14ac:dyDescent="0.2">
      <c r="B645" s="21"/>
      <c r="C645" s="21"/>
      <c r="D645" s="21"/>
      <c r="E645" s="20"/>
      <c r="F645" s="20"/>
      <c r="G645" s="20"/>
      <c r="H645" s="20"/>
      <c r="I645" s="21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 spans="2:25" x14ac:dyDescent="0.2">
      <c r="B646" s="21"/>
      <c r="C646" s="21"/>
      <c r="D646" s="21"/>
      <c r="E646" s="20"/>
      <c r="F646" s="20"/>
      <c r="G646" s="20"/>
      <c r="H646" s="20"/>
      <c r="I646" s="21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 spans="2:25" x14ac:dyDescent="0.2">
      <c r="B647" s="21"/>
      <c r="C647" s="21"/>
      <c r="D647" s="21"/>
      <c r="E647" s="20"/>
      <c r="F647" s="20"/>
      <c r="G647" s="20"/>
      <c r="H647" s="20"/>
      <c r="I647" s="21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 spans="2:25" x14ac:dyDescent="0.2">
      <c r="B648" s="21"/>
      <c r="C648" s="21"/>
      <c r="D648" s="21"/>
      <c r="E648" s="20"/>
      <c r="F648" s="20"/>
      <c r="G648" s="20"/>
      <c r="H648" s="20"/>
      <c r="I648" s="21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 spans="2:25" x14ac:dyDescent="0.2">
      <c r="B649" s="21"/>
      <c r="C649" s="21"/>
      <c r="D649" s="21"/>
      <c r="E649" s="20"/>
      <c r="F649" s="20"/>
      <c r="G649" s="20"/>
      <c r="H649" s="20"/>
      <c r="I649" s="21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 spans="2:25" x14ac:dyDescent="0.2">
      <c r="B650" s="21"/>
      <c r="C650" s="21"/>
      <c r="D650" s="21"/>
      <c r="E650" s="20"/>
      <c r="F650" s="20"/>
      <c r="G650" s="20"/>
      <c r="H650" s="20"/>
      <c r="I650" s="21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 spans="2:25" x14ac:dyDescent="0.2">
      <c r="B651" s="21"/>
      <c r="C651" s="21"/>
      <c r="D651" s="21"/>
      <c r="E651" s="20"/>
      <c r="F651" s="20"/>
      <c r="G651" s="20"/>
      <c r="H651" s="20"/>
      <c r="I651" s="21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 spans="2:25" x14ac:dyDescent="0.2">
      <c r="B652" s="21"/>
      <c r="C652" s="21"/>
      <c r="D652" s="21"/>
      <c r="E652" s="20"/>
      <c r="F652" s="20"/>
      <c r="G652" s="20"/>
      <c r="H652" s="20"/>
      <c r="I652" s="21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 spans="2:25" x14ac:dyDescent="0.2">
      <c r="B653" s="21"/>
      <c r="C653" s="21"/>
      <c r="D653" s="21"/>
      <c r="E653" s="20"/>
      <c r="F653" s="20"/>
      <c r="G653" s="20"/>
      <c r="H653" s="20"/>
      <c r="I653" s="21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 spans="2:25" x14ac:dyDescent="0.2">
      <c r="B654" s="21"/>
      <c r="C654" s="21"/>
      <c r="D654" s="21"/>
      <c r="E654" s="20"/>
      <c r="F654" s="20"/>
      <c r="G654" s="20"/>
      <c r="H654" s="20"/>
      <c r="I654" s="21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 spans="2:25" x14ac:dyDescent="0.2">
      <c r="B655" s="21"/>
      <c r="C655" s="21"/>
      <c r="D655" s="21"/>
      <c r="E655" s="20"/>
      <c r="F655" s="20"/>
      <c r="G655" s="20"/>
      <c r="H655" s="20"/>
      <c r="I655" s="21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 spans="2:25" x14ac:dyDescent="0.2">
      <c r="B656" s="21"/>
      <c r="C656" s="21"/>
      <c r="D656" s="21"/>
      <c r="E656" s="20"/>
      <c r="F656" s="20"/>
      <c r="G656" s="20"/>
      <c r="H656" s="20"/>
      <c r="I656" s="21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 spans="2:25" x14ac:dyDescent="0.2">
      <c r="B657" s="21"/>
      <c r="C657" s="21"/>
      <c r="D657" s="21"/>
      <c r="E657" s="20"/>
      <c r="F657" s="20"/>
      <c r="G657" s="20"/>
      <c r="H657" s="20"/>
      <c r="I657" s="21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 spans="2:25" x14ac:dyDescent="0.2">
      <c r="B658" s="21"/>
      <c r="C658" s="21"/>
      <c r="D658" s="21"/>
      <c r="E658" s="20"/>
      <c r="F658" s="20"/>
      <c r="G658" s="20"/>
      <c r="H658" s="20"/>
      <c r="I658" s="21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 spans="2:25" x14ac:dyDescent="0.2">
      <c r="B659" s="21"/>
      <c r="C659" s="21"/>
      <c r="D659" s="21"/>
      <c r="E659" s="20"/>
      <c r="F659" s="20"/>
      <c r="G659" s="20"/>
      <c r="H659" s="20"/>
      <c r="I659" s="21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 spans="2:25" x14ac:dyDescent="0.2">
      <c r="B660" s="21"/>
      <c r="C660" s="21"/>
      <c r="D660" s="21"/>
      <c r="E660" s="20"/>
      <c r="F660" s="20"/>
      <c r="G660" s="20"/>
      <c r="H660" s="20"/>
      <c r="I660" s="21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 spans="2:25" x14ac:dyDescent="0.2">
      <c r="B661" s="21"/>
      <c r="C661" s="21"/>
      <c r="D661" s="21"/>
      <c r="E661" s="20"/>
      <c r="F661" s="20"/>
      <c r="G661" s="20"/>
      <c r="H661" s="20"/>
      <c r="I661" s="21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 spans="2:25" x14ac:dyDescent="0.2">
      <c r="B662" s="21"/>
      <c r="C662" s="21"/>
      <c r="D662" s="21"/>
      <c r="E662" s="20"/>
      <c r="F662" s="20"/>
      <c r="G662" s="20"/>
      <c r="H662" s="20"/>
      <c r="I662" s="21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 spans="2:25" x14ac:dyDescent="0.2">
      <c r="B663" s="21"/>
      <c r="C663" s="21"/>
      <c r="D663" s="21"/>
      <c r="E663" s="20"/>
      <c r="F663" s="20"/>
      <c r="G663" s="20"/>
      <c r="H663" s="20"/>
      <c r="I663" s="21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 spans="2:25" x14ac:dyDescent="0.2">
      <c r="B664" s="21"/>
      <c r="C664" s="21"/>
      <c r="D664" s="21"/>
      <c r="E664" s="20"/>
      <c r="F664" s="20"/>
      <c r="G664" s="20"/>
      <c r="H664" s="20"/>
      <c r="I664" s="21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 spans="2:25" x14ac:dyDescent="0.2">
      <c r="B665" s="21"/>
      <c r="C665" s="21"/>
      <c r="D665" s="21"/>
      <c r="E665" s="20"/>
      <c r="F665" s="20"/>
      <c r="G665" s="20"/>
      <c r="H665" s="20"/>
      <c r="I665" s="21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2:25" x14ac:dyDescent="0.2">
      <c r="B666" s="21"/>
      <c r="C666" s="21"/>
      <c r="D666" s="21"/>
      <c r="E666" s="20"/>
      <c r="F666" s="20"/>
      <c r="G666" s="20"/>
      <c r="H666" s="20"/>
      <c r="I666" s="21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 spans="2:25" x14ac:dyDescent="0.2">
      <c r="B667" s="21"/>
      <c r="C667" s="21"/>
      <c r="D667" s="21"/>
      <c r="E667" s="20"/>
      <c r="F667" s="20"/>
      <c r="G667" s="20"/>
      <c r="H667" s="20"/>
      <c r="I667" s="21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 spans="2:25" x14ac:dyDescent="0.2">
      <c r="B668" s="21"/>
      <c r="C668" s="21"/>
      <c r="D668" s="21"/>
      <c r="E668" s="20"/>
      <c r="F668" s="20"/>
      <c r="G668" s="20"/>
      <c r="H668" s="20"/>
      <c r="I668" s="21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 spans="2:25" x14ac:dyDescent="0.2">
      <c r="B669" s="21"/>
      <c r="C669" s="21"/>
      <c r="D669" s="21"/>
      <c r="E669" s="20"/>
      <c r="F669" s="20"/>
      <c r="G669" s="20"/>
      <c r="H669" s="20"/>
      <c r="I669" s="21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 spans="2:25" x14ac:dyDescent="0.2">
      <c r="B670" s="21"/>
      <c r="C670" s="21"/>
      <c r="D670" s="21"/>
      <c r="E670" s="20"/>
      <c r="F670" s="20"/>
      <c r="G670" s="20"/>
      <c r="H670" s="20"/>
      <c r="I670" s="21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 spans="2:25" x14ac:dyDescent="0.2">
      <c r="B671" s="21"/>
      <c r="C671" s="21"/>
      <c r="D671" s="21"/>
      <c r="E671" s="20"/>
      <c r="F671" s="20"/>
      <c r="G671" s="20"/>
      <c r="H671" s="20"/>
      <c r="I671" s="21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 spans="2:25" x14ac:dyDescent="0.2">
      <c r="B672" s="21"/>
      <c r="C672" s="21"/>
      <c r="D672" s="21"/>
      <c r="E672" s="20"/>
      <c r="F672" s="20"/>
      <c r="G672" s="20"/>
      <c r="H672" s="20"/>
      <c r="I672" s="21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 spans="2:25" x14ac:dyDescent="0.2">
      <c r="B673" s="21"/>
      <c r="C673" s="21"/>
      <c r="D673" s="21"/>
      <c r="E673" s="20"/>
      <c r="F673" s="20"/>
      <c r="G673" s="20"/>
      <c r="H673" s="20"/>
      <c r="I673" s="21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 spans="2:25" x14ac:dyDescent="0.2">
      <c r="B674" s="21"/>
      <c r="C674" s="21"/>
      <c r="D674" s="21"/>
      <c r="E674" s="20"/>
      <c r="F674" s="20"/>
      <c r="G674" s="20"/>
      <c r="H674" s="20"/>
      <c r="I674" s="21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 spans="2:25" x14ac:dyDescent="0.2">
      <c r="B675" s="21"/>
      <c r="C675" s="21"/>
      <c r="D675" s="21"/>
      <c r="E675" s="20"/>
      <c r="F675" s="20"/>
      <c r="G675" s="20"/>
      <c r="H675" s="20"/>
      <c r="I675" s="21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 spans="2:25" x14ac:dyDescent="0.2">
      <c r="B676" s="21"/>
      <c r="C676" s="21"/>
      <c r="D676" s="21"/>
      <c r="E676" s="20"/>
      <c r="F676" s="20"/>
      <c r="G676" s="20"/>
      <c r="H676" s="20"/>
      <c r="I676" s="21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 spans="2:25" x14ac:dyDescent="0.2">
      <c r="B677" s="21"/>
      <c r="C677" s="21"/>
      <c r="D677" s="21"/>
      <c r="E677" s="20"/>
      <c r="F677" s="20"/>
      <c r="G677" s="20"/>
      <c r="H677" s="20"/>
      <c r="I677" s="21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 spans="2:25" x14ac:dyDescent="0.2">
      <c r="B678" s="21"/>
      <c r="C678" s="21"/>
      <c r="D678" s="21"/>
      <c r="E678" s="20"/>
      <c r="F678" s="20"/>
      <c r="G678" s="20"/>
      <c r="H678" s="20"/>
      <c r="I678" s="21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 spans="2:25" x14ac:dyDescent="0.2">
      <c r="B679" s="21"/>
      <c r="C679" s="21"/>
      <c r="D679" s="21"/>
      <c r="E679" s="20"/>
      <c r="F679" s="20"/>
      <c r="G679" s="20"/>
      <c r="H679" s="20"/>
      <c r="I679" s="21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 spans="2:25" x14ac:dyDescent="0.2">
      <c r="B680" s="21"/>
      <c r="C680" s="21"/>
      <c r="D680" s="21"/>
      <c r="E680" s="20"/>
      <c r="F680" s="20"/>
      <c r="G680" s="20"/>
      <c r="H680" s="20"/>
      <c r="I680" s="21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 spans="2:25" x14ac:dyDescent="0.2">
      <c r="B681" s="21"/>
      <c r="C681" s="21"/>
      <c r="D681" s="21"/>
      <c r="E681" s="20"/>
      <c r="F681" s="20"/>
      <c r="G681" s="20"/>
      <c r="H681" s="20"/>
      <c r="I681" s="21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2:25" x14ac:dyDescent="0.2">
      <c r="B682" s="21"/>
      <c r="C682" s="21"/>
      <c r="D682" s="21"/>
      <c r="E682" s="20"/>
      <c r="F682" s="20"/>
      <c r="G682" s="20"/>
      <c r="H682" s="20"/>
      <c r="I682" s="21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 spans="2:25" x14ac:dyDescent="0.2">
      <c r="B683" s="21"/>
      <c r="C683" s="21"/>
      <c r="D683" s="21"/>
      <c r="E683" s="20"/>
      <c r="F683" s="20"/>
      <c r="G683" s="20"/>
      <c r="H683" s="20"/>
      <c r="I683" s="21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 spans="2:25" x14ac:dyDescent="0.2">
      <c r="B684" s="21"/>
      <c r="C684" s="21"/>
      <c r="D684" s="21"/>
      <c r="E684" s="20"/>
      <c r="F684" s="20"/>
      <c r="G684" s="20"/>
      <c r="H684" s="20"/>
      <c r="I684" s="21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 spans="2:25" x14ac:dyDescent="0.2">
      <c r="B685" s="21"/>
      <c r="C685" s="21"/>
      <c r="D685" s="21"/>
      <c r="E685" s="20"/>
      <c r="F685" s="20"/>
      <c r="G685" s="20"/>
      <c r="H685" s="20"/>
      <c r="I685" s="21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 spans="2:25" x14ac:dyDescent="0.2">
      <c r="B686" s="21"/>
      <c r="C686" s="21"/>
      <c r="D686" s="21"/>
      <c r="E686" s="20"/>
      <c r="F686" s="20"/>
      <c r="G686" s="20"/>
      <c r="H686" s="20"/>
      <c r="I686" s="21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 spans="2:25" x14ac:dyDescent="0.2">
      <c r="B687" s="21"/>
      <c r="C687" s="21"/>
      <c r="D687" s="21"/>
      <c r="E687" s="20"/>
      <c r="F687" s="20"/>
      <c r="G687" s="20"/>
      <c r="H687" s="20"/>
      <c r="I687" s="21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 spans="2:25" x14ac:dyDescent="0.2">
      <c r="B688" s="21"/>
      <c r="C688" s="21"/>
      <c r="D688" s="21"/>
      <c r="E688" s="20"/>
      <c r="F688" s="20"/>
      <c r="G688" s="20"/>
      <c r="H688" s="20"/>
      <c r="I688" s="21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 spans="2:25" x14ac:dyDescent="0.2">
      <c r="B689" s="21"/>
      <c r="C689" s="21"/>
      <c r="D689" s="21"/>
      <c r="E689" s="20"/>
      <c r="F689" s="20"/>
      <c r="G689" s="20"/>
      <c r="H689" s="20"/>
      <c r="I689" s="21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 spans="2:25" x14ac:dyDescent="0.2">
      <c r="B690" s="21"/>
      <c r="C690" s="21"/>
      <c r="D690" s="21"/>
      <c r="E690" s="20"/>
      <c r="F690" s="20"/>
      <c r="G690" s="20"/>
      <c r="H690" s="20"/>
      <c r="I690" s="21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 spans="2:25" x14ac:dyDescent="0.2">
      <c r="B691" s="21"/>
      <c r="C691" s="21"/>
      <c r="D691" s="21"/>
      <c r="E691" s="20"/>
      <c r="F691" s="20"/>
      <c r="G691" s="20"/>
      <c r="H691" s="20"/>
      <c r="I691" s="21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 spans="2:25" x14ac:dyDescent="0.2">
      <c r="B692" s="21"/>
      <c r="C692" s="21"/>
      <c r="D692" s="21"/>
      <c r="E692" s="20"/>
      <c r="F692" s="20"/>
      <c r="G692" s="20"/>
      <c r="H692" s="20"/>
      <c r="I692" s="21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 spans="2:25" x14ac:dyDescent="0.2">
      <c r="B693" s="21"/>
      <c r="C693" s="21"/>
      <c r="D693" s="21"/>
      <c r="E693" s="20"/>
      <c r="F693" s="20"/>
      <c r="G693" s="20"/>
      <c r="H693" s="20"/>
      <c r="I693" s="21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 spans="2:25" x14ac:dyDescent="0.2">
      <c r="B694" s="21"/>
      <c r="C694" s="21"/>
      <c r="D694" s="21"/>
      <c r="E694" s="20"/>
      <c r="F694" s="20"/>
      <c r="G694" s="20"/>
      <c r="H694" s="20"/>
      <c r="I694" s="21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 spans="2:25" x14ac:dyDescent="0.2">
      <c r="B695" s="21"/>
      <c r="C695" s="21"/>
      <c r="D695" s="21"/>
      <c r="E695" s="20"/>
      <c r="F695" s="20"/>
      <c r="G695" s="20"/>
      <c r="H695" s="20"/>
      <c r="I695" s="21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 spans="2:25" x14ac:dyDescent="0.2">
      <c r="B696" s="21"/>
      <c r="C696" s="21"/>
      <c r="D696" s="21"/>
      <c r="E696" s="20"/>
      <c r="F696" s="20"/>
      <c r="G696" s="20"/>
      <c r="H696" s="20"/>
      <c r="I696" s="21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 spans="2:25" x14ac:dyDescent="0.2">
      <c r="B697" s="21"/>
      <c r="C697" s="21"/>
      <c r="D697" s="21"/>
      <c r="E697" s="20"/>
      <c r="F697" s="20"/>
      <c r="G697" s="20"/>
      <c r="H697" s="20"/>
      <c r="I697" s="21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2:25" x14ac:dyDescent="0.2">
      <c r="B698" s="21"/>
      <c r="C698" s="21"/>
      <c r="D698" s="21"/>
      <c r="E698" s="20"/>
      <c r="F698" s="20"/>
      <c r="G698" s="20"/>
      <c r="H698" s="20"/>
      <c r="I698" s="21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 spans="2:25" x14ac:dyDescent="0.2">
      <c r="B699" s="21"/>
      <c r="C699" s="21"/>
      <c r="D699" s="21"/>
      <c r="E699" s="20"/>
      <c r="F699" s="20"/>
      <c r="G699" s="20"/>
      <c r="H699" s="20"/>
      <c r="I699" s="21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 spans="2:25" x14ac:dyDescent="0.2">
      <c r="B700" s="21"/>
      <c r="C700" s="21"/>
      <c r="D700" s="21"/>
      <c r="E700" s="20"/>
      <c r="F700" s="20"/>
      <c r="G700" s="20"/>
      <c r="H700" s="20"/>
      <c r="I700" s="21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 spans="2:25" x14ac:dyDescent="0.2">
      <c r="B701" s="21"/>
      <c r="C701" s="21"/>
      <c r="D701" s="21"/>
      <c r="E701" s="20"/>
      <c r="F701" s="20"/>
      <c r="G701" s="20"/>
      <c r="H701" s="20"/>
      <c r="I701" s="21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 spans="2:25" x14ac:dyDescent="0.2">
      <c r="B702" s="21"/>
      <c r="C702" s="21"/>
      <c r="D702" s="21"/>
      <c r="E702" s="20"/>
      <c r="F702" s="20"/>
      <c r="G702" s="20"/>
      <c r="H702" s="20"/>
      <c r="I702" s="21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 spans="2:25" x14ac:dyDescent="0.2">
      <c r="B703" s="21"/>
      <c r="C703" s="21"/>
      <c r="D703" s="21"/>
      <c r="E703" s="20"/>
      <c r="F703" s="20"/>
      <c r="G703" s="20"/>
      <c r="H703" s="20"/>
      <c r="I703" s="21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 spans="2:25" x14ac:dyDescent="0.2">
      <c r="B704" s="21"/>
      <c r="C704" s="21"/>
      <c r="D704" s="21"/>
      <c r="E704" s="20"/>
      <c r="F704" s="20"/>
      <c r="G704" s="20"/>
      <c r="H704" s="20"/>
      <c r="I704" s="21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2:25" x14ac:dyDescent="0.2">
      <c r="B705" s="21"/>
      <c r="C705" s="21"/>
      <c r="D705" s="21"/>
      <c r="E705" s="20"/>
      <c r="F705" s="20"/>
      <c r="G705" s="20"/>
      <c r="H705" s="20"/>
      <c r="I705" s="21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 spans="2:25" x14ac:dyDescent="0.2">
      <c r="B706" s="21"/>
      <c r="C706" s="21"/>
      <c r="D706" s="21"/>
      <c r="E706" s="20"/>
      <c r="F706" s="20"/>
      <c r="G706" s="20"/>
      <c r="H706" s="20"/>
      <c r="I706" s="21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 spans="2:25" x14ac:dyDescent="0.2">
      <c r="B707" s="21"/>
      <c r="C707" s="21"/>
      <c r="D707" s="21"/>
      <c r="E707" s="20"/>
      <c r="F707" s="20"/>
      <c r="G707" s="20"/>
      <c r="H707" s="20"/>
      <c r="I707" s="21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 spans="2:25" x14ac:dyDescent="0.2">
      <c r="B708" s="21"/>
      <c r="C708" s="21"/>
      <c r="D708" s="21"/>
      <c r="E708" s="20"/>
      <c r="F708" s="20"/>
      <c r="G708" s="20"/>
      <c r="H708" s="20"/>
      <c r="I708" s="21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 spans="2:25" x14ac:dyDescent="0.2">
      <c r="B709" s="21"/>
      <c r="C709" s="21"/>
      <c r="D709" s="21"/>
      <c r="E709" s="20"/>
      <c r="F709" s="20"/>
      <c r="G709" s="20"/>
      <c r="H709" s="20"/>
      <c r="I709" s="21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 spans="2:25" x14ac:dyDescent="0.2">
      <c r="B710" s="21"/>
      <c r="C710" s="21"/>
      <c r="D710" s="21"/>
      <c r="E710" s="20"/>
      <c r="F710" s="20"/>
      <c r="G710" s="20"/>
      <c r="H710" s="20"/>
      <c r="I710" s="21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 spans="2:25" x14ac:dyDescent="0.2">
      <c r="B711" s="21"/>
      <c r="C711" s="21"/>
      <c r="D711" s="21"/>
      <c r="E711" s="20"/>
      <c r="F711" s="20"/>
      <c r="G711" s="20"/>
      <c r="H711" s="20"/>
      <c r="I711" s="21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 spans="2:25" x14ac:dyDescent="0.2">
      <c r="B712" s="21"/>
      <c r="C712" s="21"/>
      <c r="D712" s="21"/>
      <c r="E712" s="20"/>
      <c r="F712" s="20"/>
      <c r="G712" s="20"/>
      <c r="H712" s="20"/>
      <c r="I712" s="21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 spans="2:25" x14ac:dyDescent="0.2">
      <c r="B713" s="21"/>
      <c r="C713" s="21"/>
      <c r="D713" s="21"/>
      <c r="E713" s="20"/>
      <c r="F713" s="20"/>
      <c r="G713" s="20"/>
      <c r="H713" s="20"/>
      <c r="I713" s="21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 spans="2:25" x14ac:dyDescent="0.2">
      <c r="B714" s="21"/>
      <c r="C714" s="21"/>
      <c r="D714" s="21"/>
      <c r="E714" s="20"/>
      <c r="F714" s="20"/>
      <c r="G714" s="20"/>
      <c r="H714" s="20"/>
      <c r="I714" s="21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 spans="2:25" x14ac:dyDescent="0.2">
      <c r="B715" s="21"/>
      <c r="C715" s="21"/>
      <c r="D715" s="21"/>
      <c r="E715" s="20"/>
      <c r="F715" s="20"/>
      <c r="G715" s="20"/>
      <c r="H715" s="20"/>
      <c r="I715" s="21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 spans="2:25" x14ac:dyDescent="0.2">
      <c r="B716" s="21"/>
      <c r="C716" s="21"/>
      <c r="D716" s="21"/>
      <c r="E716" s="20"/>
      <c r="F716" s="20"/>
      <c r="G716" s="20"/>
      <c r="H716" s="20"/>
      <c r="I716" s="21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 spans="2:25" x14ac:dyDescent="0.2">
      <c r="B717" s="21"/>
      <c r="C717" s="21"/>
      <c r="D717" s="21"/>
      <c r="E717" s="20"/>
      <c r="F717" s="20"/>
      <c r="G717" s="20"/>
      <c r="H717" s="20"/>
      <c r="I717" s="21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 spans="2:25" x14ac:dyDescent="0.2">
      <c r="B718" s="21"/>
      <c r="C718" s="21"/>
      <c r="D718" s="21"/>
      <c r="E718" s="20"/>
      <c r="F718" s="20"/>
      <c r="G718" s="20"/>
      <c r="H718" s="20"/>
      <c r="I718" s="21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 spans="2:25" x14ac:dyDescent="0.2">
      <c r="B719" s="21"/>
      <c r="C719" s="21"/>
      <c r="D719" s="21"/>
      <c r="E719" s="20"/>
      <c r="F719" s="20"/>
      <c r="G719" s="20"/>
      <c r="H719" s="20"/>
      <c r="I719" s="21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 spans="2:25" x14ac:dyDescent="0.2">
      <c r="B720" s="21"/>
      <c r="C720" s="21"/>
      <c r="D720" s="21"/>
      <c r="E720" s="20"/>
      <c r="F720" s="20"/>
      <c r="G720" s="20"/>
      <c r="H720" s="20"/>
      <c r="I720" s="21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 spans="2:25" x14ac:dyDescent="0.2">
      <c r="B721" s="21"/>
      <c r="C721" s="21"/>
      <c r="D721" s="21"/>
      <c r="E721" s="20"/>
      <c r="F721" s="20"/>
      <c r="G721" s="20"/>
      <c r="H721" s="20"/>
      <c r="I721" s="21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2:25" x14ac:dyDescent="0.2">
      <c r="B722" s="21"/>
      <c r="C722" s="21"/>
      <c r="D722" s="21"/>
      <c r="E722" s="20"/>
      <c r="F722" s="20"/>
      <c r="G722" s="20"/>
      <c r="H722" s="20"/>
      <c r="I722" s="21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 spans="2:25" x14ac:dyDescent="0.2">
      <c r="B723" s="21"/>
      <c r="C723" s="21"/>
      <c r="D723" s="21"/>
      <c r="E723" s="20"/>
      <c r="F723" s="20"/>
      <c r="G723" s="20"/>
      <c r="H723" s="20"/>
      <c r="I723" s="21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 spans="2:25" x14ac:dyDescent="0.2">
      <c r="B724" s="21"/>
      <c r="C724" s="21"/>
      <c r="D724" s="21"/>
      <c r="E724" s="20"/>
      <c r="F724" s="20"/>
      <c r="G724" s="20"/>
      <c r="H724" s="20"/>
      <c r="I724" s="21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 spans="2:25" x14ac:dyDescent="0.2">
      <c r="B725" s="21"/>
      <c r="C725" s="21"/>
      <c r="D725" s="21"/>
      <c r="E725" s="20"/>
      <c r="F725" s="20"/>
      <c r="G725" s="20"/>
      <c r="H725" s="20"/>
      <c r="I725" s="21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 spans="2:25" x14ac:dyDescent="0.2">
      <c r="B726" s="21"/>
      <c r="C726" s="21"/>
      <c r="D726" s="21"/>
      <c r="E726" s="20"/>
      <c r="F726" s="20"/>
      <c r="G726" s="20"/>
      <c r="H726" s="20"/>
      <c r="I726" s="21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 spans="2:25" x14ac:dyDescent="0.2">
      <c r="B727" s="21"/>
      <c r="C727" s="21"/>
      <c r="D727" s="21"/>
      <c r="E727" s="20"/>
      <c r="F727" s="20"/>
      <c r="G727" s="20"/>
      <c r="H727" s="20"/>
      <c r="I727" s="21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 spans="2:25" x14ac:dyDescent="0.2">
      <c r="B728" s="21"/>
      <c r="C728" s="21"/>
      <c r="D728" s="21"/>
      <c r="E728" s="20"/>
      <c r="F728" s="20"/>
      <c r="G728" s="20"/>
      <c r="H728" s="20"/>
      <c r="I728" s="21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 spans="2:25" x14ac:dyDescent="0.2">
      <c r="B729" s="21"/>
      <c r="C729" s="21"/>
      <c r="D729" s="21"/>
      <c r="E729" s="20"/>
      <c r="F729" s="20"/>
      <c r="G729" s="20"/>
      <c r="H729" s="20"/>
      <c r="I729" s="21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 spans="2:25" x14ac:dyDescent="0.2">
      <c r="B730" s="21"/>
      <c r="C730" s="21"/>
      <c r="D730" s="21"/>
      <c r="E730" s="20"/>
      <c r="F730" s="20"/>
      <c r="G730" s="20"/>
      <c r="H730" s="20"/>
      <c r="I730" s="21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 spans="2:25" x14ac:dyDescent="0.2">
      <c r="B731" s="21"/>
      <c r="C731" s="21"/>
      <c r="D731" s="21"/>
      <c r="E731" s="20"/>
      <c r="F731" s="20"/>
      <c r="G731" s="20"/>
      <c r="H731" s="20"/>
      <c r="I731" s="21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 spans="2:25" x14ac:dyDescent="0.2">
      <c r="B732" s="21"/>
      <c r="C732" s="21"/>
      <c r="D732" s="21"/>
      <c r="E732" s="20"/>
      <c r="F732" s="20"/>
      <c r="G732" s="20"/>
      <c r="H732" s="20"/>
      <c r="I732" s="21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 spans="2:25" x14ac:dyDescent="0.2">
      <c r="B733" s="21"/>
      <c r="C733" s="21"/>
      <c r="D733" s="21"/>
      <c r="E733" s="20"/>
      <c r="F733" s="20"/>
      <c r="G733" s="20"/>
      <c r="H733" s="20"/>
      <c r="I733" s="21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 spans="2:25" x14ac:dyDescent="0.2">
      <c r="B734" s="21"/>
      <c r="C734" s="21"/>
      <c r="D734" s="21"/>
      <c r="E734" s="20"/>
      <c r="F734" s="20"/>
      <c r="G734" s="20"/>
      <c r="H734" s="20"/>
      <c r="I734" s="21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 spans="2:25" x14ac:dyDescent="0.2">
      <c r="B735" s="21"/>
      <c r="C735" s="21"/>
      <c r="D735" s="21"/>
      <c r="E735" s="20"/>
      <c r="F735" s="20"/>
      <c r="G735" s="20"/>
      <c r="H735" s="20"/>
      <c r="I735" s="21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 spans="2:25" x14ac:dyDescent="0.2">
      <c r="B736" s="21"/>
      <c r="C736" s="21"/>
      <c r="D736" s="21"/>
      <c r="E736" s="20"/>
      <c r="F736" s="20"/>
      <c r="G736" s="20"/>
      <c r="H736" s="20"/>
      <c r="I736" s="21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 spans="2:25" x14ac:dyDescent="0.2">
      <c r="B737" s="21"/>
      <c r="C737" s="21"/>
      <c r="D737" s="21"/>
      <c r="E737" s="20"/>
      <c r="F737" s="20"/>
      <c r="G737" s="20"/>
      <c r="H737" s="20"/>
      <c r="I737" s="21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 spans="2:25" x14ac:dyDescent="0.2">
      <c r="B738" s="21"/>
      <c r="C738" s="21"/>
      <c r="D738" s="21"/>
      <c r="E738" s="20"/>
      <c r="F738" s="20"/>
      <c r="G738" s="20"/>
      <c r="H738" s="20"/>
      <c r="I738" s="21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2:25" x14ac:dyDescent="0.2">
      <c r="B739" s="21"/>
      <c r="C739" s="21"/>
      <c r="D739" s="21"/>
      <c r="E739" s="20"/>
      <c r="F739" s="20"/>
      <c r="G739" s="20"/>
      <c r="H739" s="20"/>
      <c r="I739" s="21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 spans="2:25" x14ac:dyDescent="0.2">
      <c r="B740" s="21"/>
      <c r="C740" s="21"/>
      <c r="D740" s="21"/>
      <c r="E740" s="20"/>
      <c r="F740" s="20"/>
      <c r="G740" s="20"/>
      <c r="H740" s="20"/>
      <c r="I740" s="21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 spans="2:25" x14ac:dyDescent="0.2">
      <c r="B741" s="21"/>
      <c r="C741" s="21"/>
      <c r="D741" s="21"/>
      <c r="E741" s="20"/>
      <c r="F741" s="20"/>
      <c r="G741" s="20"/>
      <c r="H741" s="20"/>
      <c r="I741" s="21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 spans="2:25" x14ac:dyDescent="0.2">
      <c r="B742" s="21"/>
      <c r="C742" s="21"/>
      <c r="D742" s="21"/>
      <c r="E742" s="20"/>
      <c r="F742" s="20"/>
      <c r="G742" s="20"/>
      <c r="H742" s="20"/>
      <c r="I742" s="21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 spans="2:25" x14ac:dyDescent="0.2">
      <c r="B743" s="21"/>
      <c r="C743" s="21"/>
      <c r="D743" s="21"/>
      <c r="E743" s="20"/>
      <c r="F743" s="20"/>
      <c r="G743" s="20"/>
      <c r="H743" s="20"/>
      <c r="I743" s="21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 spans="2:25" x14ac:dyDescent="0.2">
      <c r="B744" s="21"/>
      <c r="C744" s="21"/>
      <c r="D744" s="21"/>
      <c r="E744" s="20"/>
      <c r="F744" s="20"/>
      <c r="G744" s="20"/>
      <c r="H744" s="20"/>
      <c r="I744" s="21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 spans="2:25" x14ac:dyDescent="0.2">
      <c r="B745" s="21"/>
      <c r="C745" s="21"/>
      <c r="D745" s="21"/>
      <c r="E745" s="20"/>
      <c r="F745" s="20"/>
      <c r="G745" s="20"/>
      <c r="H745" s="20"/>
      <c r="I745" s="21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 spans="2:25" x14ac:dyDescent="0.2">
      <c r="B746" s="21"/>
      <c r="C746" s="21"/>
      <c r="D746" s="21"/>
      <c r="E746" s="20"/>
      <c r="F746" s="20"/>
      <c r="G746" s="20"/>
      <c r="H746" s="20"/>
      <c r="I746" s="21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 spans="2:25" x14ac:dyDescent="0.2">
      <c r="B747" s="21"/>
      <c r="C747" s="21"/>
      <c r="D747" s="21"/>
      <c r="E747" s="20"/>
      <c r="F747" s="20"/>
      <c r="G747" s="20"/>
      <c r="H747" s="20"/>
      <c r="I747" s="21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 spans="2:25" x14ac:dyDescent="0.2">
      <c r="B748" s="21"/>
      <c r="C748" s="21"/>
      <c r="D748" s="21"/>
      <c r="E748" s="20"/>
      <c r="F748" s="20"/>
      <c r="G748" s="20"/>
      <c r="H748" s="20"/>
      <c r="I748" s="21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 spans="2:25" x14ac:dyDescent="0.2">
      <c r="B749" s="21"/>
      <c r="C749" s="21"/>
      <c r="D749" s="21"/>
      <c r="E749" s="20"/>
      <c r="F749" s="20"/>
      <c r="G749" s="20"/>
      <c r="H749" s="20"/>
      <c r="I749" s="21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 spans="2:25" x14ac:dyDescent="0.2">
      <c r="B750" s="21"/>
      <c r="C750" s="21"/>
      <c r="D750" s="21"/>
      <c r="E750" s="20"/>
      <c r="F750" s="20"/>
      <c r="G750" s="20"/>
      <c r="H750" s="20"/>
      <c r="I750" s="21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 spans="2:25" x14ac:dyDescent="0.2">
      <c r="B751" s="21"/>
      <c r="C751" s="21"/>
      <c r="D751" s="21"/>
      <c r="E751" s="20"/>
      <c r="F751" s="20"/>
      <c r="G751" s="20"/>
      <c r="H751" s="20"/>
      <c r="I751" s="21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 spans="2:25" x14ac:dyDescent="0.2">
      <c r="B752" s="21"/>
      <c r="C752" s="21"/>
      <c r="D752" s="21"/>
      <c r="E752" s="20"/>
      <c r="F752" s="20"/>
      <c r="G752" s="20"/>
      <c r="H752" s="20"/>
      <c r="I752" s="21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 spans="2:25" x14ac:dyDescent="0.2">
      <c r="B753" s="21"/>
      <c r="C753" s="21"/>
      <c r="D753" s="21"/>
      <c r="E753" s="20"/>
      <c r="F753" s="20"/>
      <c r="G753" s="20"/>
      <c r="H753" s="20"/>
      <c r="I753" s="21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 spans="2:25" x14ac:dyDescent="0.2">
      <c r="B754" s="21"/>
      <c r="C754" s="21"/>
      <c r="D754" s="21"/>
      <c r="E754" s="20"/>
      <c r="F754" s="20"/>
      <c r="G754" s="20"/>
      <c r="H754" s="20"/>
      <c r="I754" s="21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 spans="2:25" x14ac:dyDescent="0.2">
      <c r="B755" s="21"/>
      <c r="C755" s="21"/>
      <c r="D755" s="21"/>
      <c r="E755" s="20"/>
      <c r="F755" s="20"/>
      <c r="G755" s="20"/>
      <c r="H755" s="20"/>
      <c r="I755" s="21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 spans="2:25" x14ac:dyDescent="0.2">
      <c r="B756" s="21"/>
      <c r="C756" s="21"/>
      <c r="D756" s="21"/>
      <c r="E756" s="20"/>
      <c r="F756" s="20"/>
      <c r="G756" s="20"/>
      <c r="H756" s="20"/>
      <c r="I756" s="21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 spans="2:25" x14ac:dyDescent="0.2">
      <c r="B757" s="21"/>
      <c r="C757" s="21"/>
      <c r="D757" s="21"/>
      <c r="E757" s="20"/>
      <c r="F757" s="20"/>
      <c r="G757" s="20"/>
      <c r="H757" s="20"/>
      <c r="I757" s="21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 spans="2:25" x14ac:dyDescent="0.2">
      <c r="B758" s="21"/>
      <c r="C758" s="21"/>
      <c r="D758" s="21"/>
      <c r="E758" s="20"/>
      <c r="F758" s="20"/>
      <c r="G758" s="20"/>
      <c r="H758" s="20"/>
      <c r="I758" s="21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 spans="2:25" x14ac:dyDescent="0.2">
      <c r="B759" s="21"/>
      <c r="C759" s="21"/>
      <c r="D759" s="21"/>
      <c r="E759" s="20"/>
      <c r="F759" s="20"/>
      <c r="G759" s="20"/>
      <c r="H759" s="20"/>
      <c r="I759" s="21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 spans="2:25" x14ac:dyDescent="0.2">
      <c r="B760" s="21"/>
      <c r="C760" s="21"/>
      <c r="D760" s="21"/>
      <c r="E760" s="20"/>
      <c r="F760" s="20"/>
      <c r="G760" s="20"/>
      <c r="H760" s="20"/>
      <c r="I760" s="21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 spans="2:25" x14ac:dyDescent="0.2">
      <c r="B761" s="21"/>
      <c r="C761" s="21"/>
      <c r="D761" s="21"/>
      <c r="E761" s="20"/>
      <c r="F761" s="20"/>
      <c r="G761" s="20"/>
      <c r="H761" s="20"/>
      <c r="I761" s="21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 spans="2:25" x14ac:dyDescent="0.2">
      <c r="B762" s="21"/>
      <c r="C762" s="21"/>
      <c r="D762" s="21"/>
      <c r="E762" s="20"/>
      <c r="F762" s="20"/>
      <c r="G762" s="20"/>
      <c r="H762" s="20"/>
      <c r="I762" s="21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 spans="2:25" x14ac:dyDescent="0.2">
      <c r="B763" s="21"/>
      <c r="C763" s="21"/>
      <c r="D763" s="21"/>
      <c r="E763" s="20"/>
      <c r="F763" s="20"/>
      <c r="G763" s="20"/>
      <c r="H763" s="20"/>
      <c r="I763" s="21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 spans="2:25" x14ac:dyDescent="0.2">
      <c r="B764" s="21"/>
      <c r="C764" s="21"/>
      <c r="D764" s="21"/>
      <c r="E764" s="20"/>
      <c r="F764" s="20"/>
      <c r="G764" s="20"/>
      <c r="H764" s="20"/>
      <c r="I764" s="21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 spans="2:25" x14ac:dyDescent="0.2">
      <c r="B765" s="21"/>
      <c r="C765" s="21"/>
      <c r="D765" s="21"/>
      <c r="E765" s="20"/>
      <c r="F765" s="20"/>
      <c r="G765" s="20"/>
      <c r="H765" s="20"/>
      <c r="I765" s="21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 spans="2:25" x14ac:dyDescent="0.2">
      <c r="B766" s="21"/>
      <c r="C766" s="21"/>
      <c r="D766" s="21"/>
      <c r="E766" s="20"/>
      <c r="F766" s="20"/>
      <c r="G766" s="20"/>
      <c r="H766" s="20"/>
      <c r="I766" s="21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 spans="2:25" x14ac:dyDescent="0.2">
      <c r="B767" s="21"/>
      <c r="C767" s="21"/>
      <c r="D767" s="21"/>
      <c r="E767" s="20"/>
      <c r="F767" s="20"/>
      <c r="G767" s="20"/>
      <c r="H767" s="20"/>
      <c r="I767" s="21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 spans="2:25" x14ac:dyDescent="0.2">
      <c r="B768" s="21"/>
      <c r="C768" s="21"/>
      <c r="D768" s="21"/>
      <c r="E768" s="20"/>
      <c r="F768" s="20"/>
      <c r="G768" s="20"/>
      <c r="H768" s="20"/>
      <c r="I768" s="21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 spans="2:25" x14ac:dyDescent="0.2">
      <c r="B769" s="21"/>
      <c r="C769" s="21"/>
      <c r="D769" s="21"/>
      <c r="E769" s="20"/>
      <c r="F769" s="20"/>
      <c r="G769" s="20"/>
      <c r="H769" s="20"/>
      <c r="I769" s="21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 spans="2:25" x14ac:dyDescent="0.2">
      <c r="B770" s="21"/>
      <c r="C770" s="21"/>
      <c r="D770" s="21"/>
      <c r="E770" s="20"/>
      <c r="F770" s="20"/>
      <c r="G770" s="20"/>
      <c r="H770" s="20"/>
      <c r="I770" s="21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 spans="2:25" x14ac:dyDescent="0.2">
      <c r="B771" s="21"/>
      <c r="C771" s="21"/>
      <c r="D771" s="21"/>
      <c r="E771" s="20"/>
      <c r="F771" s="20"/>
      <c r="G771" s="20"/>
      <c r="H771" s="20"/>
      <c r="I771" s="21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 spans="2:25" x14ac:dyDescent="0.2">
      <c r="B772" s="21"/>
      <c r="C772" s="21"/>
      <c r="D772" s="21"/>
      <c r="E772" s="20"/>
      <c r="F772" s="20"/>
      <c r="G772" s="20"/>
      <c r="H772" s="20"/>
      <c r="I772" s="21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 spans="2:25" x14ac:dyDescent="0.2">
      <c r="B773" s="21"/>
      <c r="C773" s="21"/>
      <c r="D773" s="21"/>
      <c r="E773" s="20"/>
      <c r="F773" s="20"/>
      <c r="G773" s="20"/>
      <c r="H773" s="20"/>
      <c r="I773" s="21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 spans="2:25" x14ac:dyDescent="0.2">
      <c r="B774" s="21"/>
      <c r="C774" s="21"/>
      <c r="D774" s="21"/>
      <c r="E774" s="20"/>
      <c r="F774" s="20"/>
      <c r="G774" s="20"/>
      <c r="H774" s="20"/>
      <c r="I774" s="21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 spans="2:25" x14ac:dyDescent="0.2">
      <c r="B775" s="21"/>
      <c r="C775" s="21"/>
      <c r="D775" s="21"/>
      <c r="E775" s="20"/>
      <c r="F775" s="20"/>
      <c r="G775" s="20"/>
      <c r="H775" s="20"/>
      <c r="I775" s="21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 spans="2:25" x14ac:dyDescent="0.2">
      <c r="B776" s="21"/>
      <c r="C776" s="21"/>
      <c r="D776" s="21"/>
      <c r="E776" s="20"/>
      <c r="F776" s="20"/>
      <c r="G776" s="20"/>
      <c r="H776" s="20"/>
      <c r="I776" s="21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 spans="2:25" x14ac:dyDescent="0.2">
      <c r="B777" s="21"/>
      <c r="C777" s="21"/>
      <c r="D777" s="21"/>
      <c r="E777" s="20"/>
      <c r="F777" s="20"/>
      <c r="G777" s="20"/>
      <c r="H777" s="20"/>
      <c r="I777" s="21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 spans="2:25" x14ac:dyDescent="0.2">
      <c r="B778" s="21"/>
      <c r="C778" s="21"/>
      <c r="D778" s="21"/>
      <c r="E778" s="20"/>
      <c r="F778" s="20"/>
      <c r="G778" s="20"/>
      <c r="H778" s="20"/>
      <c r="I778" s="21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 spans="2:25" x14ac:dyDescent="0.2">
      <c r="B779" s="21"/>
      <c r="C779" s="21"/>
      <c r="D779" s="21"/>
      <c r="E779" s="20"/>
      <c r="F779" s="20"/>
      <c r="G779" s="20"/>
      <c r="H779" s="20"/>
      <c r="I779" s="21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 spans="2:25" x14ac:dyDescent="0.2">
      <c r="B780" s="21"/>
      <c r="C780" s="21"/>
      <c r="D780" s="21"/>
      <c r="E780" s="20"/>
      <c r="F780" s="20"/>
      <c r="G780" s="20"/>
      <c r="H780" s="20"/>
      <c r="I780" s="21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 spans="2:25" x14ac:dyDescent="0.2">
      <c r="B781" s="21"/>
      <c r="C781" s="21"/>
      <c r="D781" s="21"/>
      <c r="E781" s="20"/>
      <c r="F781" s="20"/>
      <c r="G781" s="20"/>
      <c r="H781" s="20"/>
      <c r="I781" s="21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2:25" x14ac:dyDescent="0.2">
      <c r="B782" s="21"/>
      <c r="C782" s="21"/>
      <c r="D782" s="21"/>
      <c r="E782" s="20"/>
      <c r="F782" s="20"/>
      <c r="G782" s="20"/>
      <c r="H782" s="20"/>
      <c r="I782" s="21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 spans="2:25" x14ac:dyDescent="0.2">
      <c r="B783" s="21"/>
      <c r="C783" s="21"/>
      <c r="D783" s="21"/>
      <c r="E783" s="20"/>
      <c r="F783" s="20"/>
      <c r="G783" s="20"/>
      <c r="H783" s="20"/>
      <c r="I783" s="21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 spans="2:25" x14ac:dyDescent="0.2">
      <c r="B784" s="21"/>
      <c r="C784" s="21"/>
      <c r="D784" s="21"/>
      <c r="E784" s="20"/>
      <c r="F784" s="20"/>
      <c r="G784" s="20"/>
      <c r="H784" s="20"/>
      <c r="I784" s="21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 spans="2:25" x14ac:dyDescent="0.2">
      <c r="B785" s="21"/>
      <c r="C785" s="21"/>
      <c r="D785" s="21"/>
      <c r="E785" s="20"/>
      <c r="F785" s="20"/>
      <c r="G785" s="20"/>
      <c r="H785" s="20"/>
      <c r="I785" s="21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 spans="2:25" x14ac:dyDescent="0.2">
      <c r="B786" s="21"/>
      <c r="C786" s="21"/>
      <c r="D786" s="21"/>
      <c r="E786" s="20"/>
      <c r="F786" s="20"/>
      <c r="G786" s="20"/>
      <c r="H786" s="20"/>
      <c r="I786" s="21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2:25" x14ac:dyDescent="0.2">
      <c r="B787" s="21"/>
      <c r="C787" s="21"/>
      <c r="D787" s="21"/>
      <c r="E787" s="20"/>
      <c r="F787" s="20"/>
      <c r="G787" s="20"/>
      <c r="H787" s="20"/>
      <c r="I787" s="21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 spans="2:25" x14ac:dyDescent="0.2">
      <c r="B788" s="21"/>
      <c r="C788" s="21"/>
      <c r="D788" s="21"/>
      <c r="E788" s="20"/>
      <c r="F788" s="20"/>
      <c r="G788" s="20"/>
      <c r="H788" s="20"/>
      <c r="I788" s="21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 spans="2:25" x14ac:dyDescent="0.2">
      <c r="B789" s="21"/>
      <c r="C789" s="21"/>
      <c r="D789" s="21"/>
      <c r="E789" s="20"/>
      <c r="F789" s="20"/>
      <c r="G789" s="20"/>
      <c r="H789" s="20"/>
      <c r="I789" s="21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 spans="2:25" x14ac:dyDescent="0.2">
      <c r="B790" s="21"/>
      <c r="C790" s="21"/>
      <c r="D790" s="21"/>
      <c r="E790" s="20"/>
      <c r="F790" s="20"/>
      <c r="G790" s="20"/>
      <c r="H790" s="20"/>
      <c r="I790" s="21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 spans="2:25" x14ac:dyDescent="0.2">
      <c r="B791" s="21"/>
      <c r="C791" s="21"/>
      <c r="D791" s="21"/>
      <c r="E791" s="20"/>
      <c r="F791" s="20"/>
      <c r="G791" s="20"/>
      <c r="H791" s="20"/>
      <c r="I791" s="21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 spans="2:25" x14ac:dyDescent="0.2">
      <c r="B792" s="21"/>
      <c r="C792" s="21"/>
      <c r="D792" s="21"/>
      <c r="E792" s="20"/>
      <c r="F792" s="20"/>
      <c r="G792" s="20"/>
      <c r="H792" s="20"/>
      <c r="I792" s="21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 spans="2:25" x14ac:dyDescent="0.2">
      <c r="B793" s="21"/>
      <c r="C793" s="21"/>
      <c r="D793" s="21"/>
      <c r="E793" s="20"/>
      <c r="F793" s="20"/>
      <c r="G793" s="20"/>
      <c r="H793" s="20"/>
      <c r="I793" s="21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 spans="2:25" x14ac:dyDescent="0.2">
      <c r="B794" s="21"/>
      <c r="C794" s="21"/>
      <c r="D794" s="21"/>
      <c r="E794" s="20"/>
      <c r="F794" s="20"/>
      <c r="G794" s="20"/>
      <c r="H794" s="20"/>
      <c r="I794" s="21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 spans="2:25" x14ac:dyDescent="0.2">
      <c r="B795" s="21"/>
      <c r="C795" s="21"/>
      <c r="D795" s="21"/>
      <c r="E795" s="20"/>
      <c r="F795" s="20"/>
      <c r="G795" s="20"/>
      <c r="H795" s="20"/>
      <c r="I795" s="21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 spans="2:25" x14ac:dyDescent="0.2">
      <c r="B796" s="21"/>
      <c r="C796" s="21"/>
      <c r="D796" s="21"/>
      <c r="E796" s="20"/>
      <c r="F796" s="20"/>
      <c r="G796" s="20"/>
      <c r="H796" s="20"/>
      <c r="I796" s="21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 spans="2:25" x14ac:dyDescent="0.2">
      <c r="B797" s="21"/>
      <c r="C797" s="21"/>
      <c r="D797" s="21"/>
      <c r="E797" s="20"/>
      <c r="F797" s="20"/>
      <c r="G797" s="20"/>
      <c r="H797" s="20"/>
      <c r="I797" s="21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 spans="2:25" x14ac:dyDescent="0.2">
      <c r="B798" s="21"/>
      <c r="C798" s="21"/>
      <c r="D798" s="21"/>
      <c r="E798" s="20"/>
      <c r="F798" s="20"/>
      <c r="G798" s="20"/>
      <c r="H798" s="20"/>
      <c r="I798" s="21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 spans="2:25" x14ac:dyDescent="0.2">
      <c r="B799" s="21"/>
      <c r="C799" s="21"/>
      <c r="D799" s="21"/>
      <c r="E799" s="20"/>
      <c r="F799" s="20"/>
      <c r="G799" s="20"/>
      <c r="H799" s="20"/>
      <c r="I799" s="21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 spans="2:25" x14ac:dyDescent="0.2">
      <c r="B800" s="21"/>
      <c r="C800" s="21"/>
      <c r="D800" s="21"/>
      <c r="E800" s="20"/>
      <c r="F800" s="20"/>
      <c r="G800" s="20"/>
      <c r="H800" s="20"/>
      <c r="I800" s="21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2:25" x14ac:dyDescent="0.2">
      <c r="B801" s="21"/>
      <c r="C801" s="21"/>
      <c r="D801" s="21"/>
      <c r="E801" s="20"/>
      <c r="F801" s="20"/>
      <c r="G801" s="20"/>
      <c r="H801" s="20"/>
      <c r="I801" s="21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 spans="2:25" x14ac:dyDescent="0.2">
      <c r="B802" s="21"/>
      <c r="C802" s="21"/>
      <c r="D802" s="21"/>
      <c r="E802" s="20"/>
      <c r="F802" s="20"/>
      <c r="G802" s="20"/>
      <c r="H802" s="20"/>
      <c r="I802" s="21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 spans="2:25" x14ac:dyDescent="0.2">
      <c r="B803" s="21"/>
      <c r="C803" s="21"/>
      <c r="D803" s="21"/>
      <c r="E803" s="20"/>
      <c r="F803" s="20"/>
      <c r="G803" s="20"/>
      <c r="H803" s="20"/>
      <c r="I803" s="21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 spans="2:25" x14ac:dyDescent="0.2">
      <c r="B804" s="21"/>
      <c r="C804" s="21"/>
      <c r="D804" s="21"/>
      <c r="E804" s="20"/>
      <c r="F804" s="20"/>
      <c r="G804" s="20"/>
      <c r="H804" s="20"/>
      <c r="I804" s="21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 spans="2:25" x14ac:dyDescent="0.2">
      <c r="B805" s="21"/>
      <c r="C805" s="21"/>
      <c r="D805" s="21"/>
      <c r="E805" s="20"/>
      <c r="F805" s="20"/>
      <c r="G805" s="20"/>
      <c r="H805" s="20"/>
      <c r="I805" s="21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 spans="2:25" x14ac:dyDescent="0.2">
      <c r="B806" s="21"/>
      <c r="C806" s="21"/>
      <c r="D806" s="21"/>
      <c r="E806" s="20"/>
      <c r="F806" s="20"/>
      <c r="G806" s="20"/>
      <c r="H806" s="20"/>
      <c r="I806" s="21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 spans="2:25" x14ac:dyDescent="0.2">
      <c r="B807" s="21"/>
      <c r="C807" s="21"/>
      <c r="D807" s="21"/>
      <c r="E807" s="20"/>
      <c r="F807" s="20"/>
      <c r="G807" s="20"/>
      <c r="H807" s="20"/>
      <c r="I807" s="21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 spans="2:25" x14ac:dyDescent="0.2">
      <c r="B808" s="21"/>
      <c r="C808" s="21"/>
      <c r="D808" s="21"/>
      <c r="E808" s="20"/>
      <c r="F808" s="20"/>
      <c r="G808" s="20"/>
      <c r="H808" s="20"/>
      <c r="I808" s="21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 spans="2:25" x14ac:dyDescent="0.2">
      <c r="B809" s="21"/>
      <c r="C809" s="21"/>
      <c r="D809" s="21"/>
      <c r="E809" s="20"/>
      <c r="F809" s="20"/>
      <c r="G809" s="20"/>
      <c r="H809" s="20"/>
      <c r="I809" s="21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 spans="2:25" x14ac:dyDescent="0.2">
      <c r="B810" s="21"/>
      <c r="C810" s="21"/>
      <c r="D810" s="21"/>
      <c r="E810" s="20"/>
      <c r="F810" s="20"/>
      <c r="G810" s="20"/>
      <c r="H810" s="20"/>
      <c r="I810" s="21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 spans="2:25" x14ac:dyDescent="0.2">
      <c r="B811" s="21"/>
      <c r="C811" s="21"/>
      <c r="D811" s="21"/>
      <c r="E811" s="20"/>
      <c r="F811" s="20"/>
      <c r="G811" s="20"/>
      <c r="H811" s="20"/>
      <c r="I811" s="21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 spans="2:25" x14ac:dyDescent="0.2">
      <c r="B812" s="21"/>
      <c r="C812" s="21"/>
      <c r="D812" s="21"/>
      <c r="E812" s="20"/>
      <c r="F812" s="20"/>
      <c r="G812" s="20"/>
      <c r="H812" s="20"/>
      <c r="I812" s="21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 spans="2:25" x14ac:dyDescent="0.2">
      <c r="B813" s="21"/>
      <c r="C813" s="21"/>
      <c r="D813" s="21"/>
      <c r="E813" s="20"/>
      <c r="F813" s="20"/>
      <c r="G813" s="20"/>
      <c r="H813" s="20"/>
      <c r="I813" s="21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 spans="2:25" x14ac:dyDescent="0.2">
      <c r="B814" s="21"/>
      <c r="C814" s="21"/>
      <c r="D814" s="21"/>
      <c r="E814" s="20"/>
      <c r="F814" s="20"/>
      <c r="G814" s="20"/>
      <c r="H814" s="20"/>
      <c r="I814" s="21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 spans="2:25" x14ac:dyDescent="0.2">
      <c r="B815" s="21"/>
      <c r="C815" s="21"/>
      <c r="D815" s="21"/>
      <c r="E815" s="20"/>
      <c r="F815" s="20"/>
      <c r="G815" s="20"/>
      <c r="H815" s="20"/>
      <c r="I815" s="21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 spans="2:25" x14ac:dyDescent="0.2">
      <c r="B816" s="21"/>
      <c r="C816" s="21"/>
      <c r="D816" s="21"/>
      <c r="E816" s="20"/>
      <c r="F816" s="20"/>
      <c r="G816" s="20"/>
      <c r="H816" s="20"/>
      <c r="I816" s="21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 spans="2:25" x14ac:dyDescent="0.2">
      <c r="B817" s="21"/>
      <c r="C817" s="21"/>
      <c r="D817" s="21"/>
      <c r="E817" s="20"/>
      <c r="F817" s="20"/>
      <c r="G817" s="20"/>
      <c r="H817" s="20"/>
      <c r="I817" s="21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 spans="2:25" x14ac:dyDescent="0.2">
      <c r="B818" s="21"/>
      <c r="C818" s="21"/>
      <c r="D818" s="21"/>
      <c r="E818" s="20"/>
      <c r="F818" s="20"/>
      <c r="G818" s="20"/>
      <c r="H818" s="20"/>
      <c r="I818" s="21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 spans="2:25" x14ac:dyDescent="0.2">
      <c r="B819" s="21"/>
      <c r="C819" s="21"/>
      <c r="D819" s="21"/>
      <c r="E819" s="20"/>
      <c r="F819" s="20"/>
      <c r="G819" s="20"/>
      <c r="H819" s="20"/>
      <c r="I819" s="21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2:25" x14ac:dyDescent="0.2">
      <c r="B820" s="21"/>
      <c r="C820" s="21"/>
      <c r="D820" s="21"/>
      <c r="E820" s="20"/>
      <c r="F820" s="20"/>
      <c r="G820" s="20"/>
      <c r="H820" s="20"/>
      <c r="I820" s="21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 spans="2:25" x14ac:dyDescent="0.2">
      <c r="B821" s="21"/>
      <c r="C821" s="21"/>
      <c r="D821" s="21"/>
      <c r="E821" s="20"/>
      <c r="F821" s="20"/>
      <c r="G821" s="20"/>
      <c r="H821" s="20"/>
      <c r="I821" s="21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 spans="2:25" x14ac:dyDescent="0.2">
      <c r="B822" s="21"/>
      <c r="C822" s="21"/>
      <c r="D822" s="21"/>
      <c r="E822" s="20"/>
      <c r="F822" s="20"/>
      <c r="G822" s="20"/>
      <c r="H822" s="20"/>
      <c r="I822" s="21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 spans="2:25" x14ac:dyDescent="0.2">
      <c r="B823" s="21"/>
      <c r="C823" s="21"/>
      <c r="D823" s="21"/>
      <c r="E823" s="20"/>
      <c r="F823" s="20"/>
      <c r="G823" s="20"/>
      <c r="H823" s="20"/>
      <c r="I823" s="21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 spans="2:25" x14ac:dyDescent="0.2">
      <c r="B824" s="21"/>
      <c r="C824" s="21"/>
      <c r="D824" s="21"/>
      <c r="E824" s="20"/>
      <c r="F824" s="20"/>
      <c r="G824" s="20"/>
      <c r="H824" s="20"/>
      <c r="I824" s="21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 spans="2:25" x14ac:dyDescent="0.2">
      <c r="B825" s="21"/>
      <c r="C825" s="21"/>
      <c r="D825" s="21"/>
      <c r="E825" s="20"/>
      <c r="F825" s="20"/>
      <c r="G825" s="20"/>
      <c r="H825" s="20"/>
      <c r="I825" s="21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 spans="2:25" x14ac:dyDescent="0.2">
      <c r="B826" s="21"/>
      <c r="C826" s="21"/>
      <c r="D826" s="21"/>
      <c r="E826" s="20"/>
      <c r="F826" s="20"/>
      <c r="G826" s="20"/>
      <c r="H826" s="20"/>
      <c r="I826" s="21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 spans="2:25" x14ac:dyDescent="0.2">
      <c r="B827" s="21"/>
      <c r="C827" s="21"/>
      <c r="D827" s="21"/>
      <c r="E827" s="20"/>
      <c r="F827" s="20"/>
      <c r="G827" s="20"/>
      <c r="H827" s="20"/>
      <c r="I827" s="21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 spans="2:25" x14ac:dyDescent="0.2">
      <c r="B828" s="21"/>
      <c r="C828" s="21"/>
      <c r="D828" s="21"/>
      <c r="E828" s="20"/>
      <c r="F828" s="20"/>
      <c r="G828" s="20"/>
      <c r="H828" s="20"/>
      <c r="I828" s="21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 spans="2:25" x14ac:dyDescent="0.2">
      <c r="B829" s="21"/>
      <c r="C829" s="21"/>
      <c r="D829" s="21"/>
      <c r="E829" s="20"/>
      <c r="F829" s="20"/>
      <c r="G829" s="20"/>
      <c r="H829" s="20"/>
      <c r="I829" s="21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 spans="2:25" x14ac:dyDescent="0.2">
      <c r="B830" s="21"/>
      <c r="C830" s="21"/>
      <c r="D830" s="21"/>
      <c r="E830" s="20"/>
      <c r="F830" s="20"/>
      <c r="G830" s="20"/>
      <c r="H830" s="20"/>
      <c r="I830" s="21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 spans="2:25" x14ac:dyDescent="0.2">
      <c r="B831" s="21"/>
      <c r="C831" s="21"/>
      <c r="D831" s="21"/>
      <c r="E831" s="20"/>
      <c r="F831" s="20"/>
      <c r="G831" s="20"/>
      <c r="H831" s="20"/>
      <c r="I831" s="21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 spans="2:25" x14ac:dyDescent="0.2">
      <c r="B832" s="21"/>
      <c r="C832" s="21"/>
      <c r="D832" s="21"/>
      <c r="E832" s="20"/>
      <c r="F832" s="20"/>
      <c r="G832" s="20"/>
      <c r="H832" s="20"/>
      <c r="I832" s="21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 spans="2:25" x14ac:dyDescent="0.2">
      <c r="B833" s="21"/>
      <c r="C833" s="21"/>
      <c r="D833" s="21"/>
      <c r="E833" s="20"/>
      <c r="F833" s="20"/>
      <c r="G833" s="20"/>
      <c r="H833" s="20"/>
      <c r="I833" s="21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 spans="2:25" x14ac:dyDescent="0.2">
      <c r="B834" s="21"/>
      <c r="C834" s="21"/>
      <c r="D834" s="21"/>
      <c r="E834" s="20"/>
      <c r="F834" s="20"/>
      <c r="G834" s="20"/>
      <c r="H834" s="20"/>
      <c r="I834" s="21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 spans="2:25" x14ac:dyDescent="0.2">
      <c r="B835" s="21"/>
      <c r="C835" s="21"/>
      <c r="D835" s="21"/>
      <c r="E835" s="20"/>
      <c r="F835" s="20"/>
      <c r="G835" s="20"/>
      <c r="H835" s="20"/>
      <c r="I835" s="21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 spans="2:25" x14ac:dyDescent="0.2">
      <c r="B836" s="21"/>
      <c r="C836" s="21"/>
      <c r="D836" s="21"/>
      <c r="E836" s="20"/>
      <c r="F836" s="20"/>
      <c r="G836" s="20"/>
      <c r="H836" s="20"/>
      <c r="I836" s="21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 spans="2:25" x14ac:dyDescent="0.2">
      <c r="B837" s="21"/>
      <c r="C837" s="21"/>
      <c r="D837" s="21"/>
      <c r="E837" s="20"/>
      <c r="F837" s="20"/>
      <c r="G837" s="20"/>
      <c r="H837" s="20"/>
      <c r="I837" s="21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 spans="2:25" x14ac:dyDescent="0.2">
      <c r="B838" s="21"/>
      <c r="C838" s="21"/>
      <c r="D838" s="21"/>
      <c r="E838" s="20"/>
      <c r="F838" s="20"/>
      <c r="G838" s="20"/>
      <c r="H838" s="20"/>
      <c r="I838" s="21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 spans="2:25" x14ac:dyDescent="0.2">
      <c r="B839" s="21"/>
      <c r="C839" s="21"/>
      <c r="D839" s="21"/>
      <c r="E839" s="20"/>
      <c r="F839" s="20"/>
      <c r="G839" s="20"/>
      <c r="H839" s="20"/>
      <c r="I839" s="21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2:25" x14ac:dyDescent="0.2">
      <c r="B840" s="21"/>
      <c r="C840" s="21"/>
      <c r="D840" s="21"/>
      <c r="E840" s="20"/>
      <c r="F840" s="20"/>
      <c r="G840" s="20"/>
      <c r="H840" s="20"/>
      <c r="I840" s="21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 spans="2:25" x14ac:dyDescent="0.2">
      <c r="B841" s="21"/>
      <c r="C841" s="21"/>
      <c r="D841" s="21"/>
      <c r="E841" s="20"/>
      <c r="F841" s="20"/>
      <c r="G841" s="20"/>
      <c r="H841" s="20"/>
      <c r="I841" s="21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 spans="2:25" x14ac:dyDescent="0.2">
      <c r="B842" s="21"/>
      <c r="C842" s="21"/>
      <c r="D842" s="21"/>
      <c r="E842" s="20"/>
      <c r="F842" s="20"/>
      <c r="G842" s="20"/>
      <c r="H842" s="20"/>
      <c r="I842" s="21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 spans="2:25" x14ac:dyDescent="0.2">
      <c r="B843" s="21"/>
      <c r="C843" s="21"/>
      <c r="D843" s="21"/>
      <c r="E843" s="20"/>
      <c r="F843" s="20"/>
      <c r="G843" s="20"/>
      <c r="H843" s="20"/>
      <c r="I843" s="21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 spans="2:25" x14ac:dyDescent="0.2">
      <c r="B844" s="21"/>
      <c r="C844" s="21"/>
      <c r="D844" s="21"/>
      <c r="E844" s="20"/>
      <c r="F844" s="20"/>
      <c r="G844" s="20"/>
      <c r="H844" s="20"/>
      <c r="I844" s="21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 spans="2:25" x14ac:dyDescent="0.2">
      <c r="B845" s="21"/>
      <c r="C845" s="21"/>
      <c r="D845" s="21"/>
      <c r="E845" s="20"/>
      <c r="F845" s="20"/>
      <c r="G845" s="20"/>
      <c r="H845" s="20"/>
      <c r="I845" s="21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 spans="2:25" x14ac:dyDescent="0.2">
      <c r="B846" s="21"/>
      <c r="C846" s="21"/>
      <c r="D846" s="21"/>
      <c r="E846" s="20"/>
      <c r="F846" s="20"/>
      <c r="G846" s="20"/>
      <c r="H846" s="20"/>
      <c r="I846" s="21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 spans="2:25" x14ac:dyDescent="0.2">
      <c r="B847" s="21"/>
      <c r="C847" s="21"/>
      <c r="D847" s="21"/>
      <c r="E847" s="20"/>
      <c r="F847" s="20"/>
      <c r="G847" s="20"/>
      <c r="H847" s="20"/>
      <c r="I847" s="21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 spans="2:25" x14ac:dyDescent="0.2">
      <c r="B848" s="21"/>
      <c r="C848" s="21"/>
      <c r="D848" s="21"/>
      <c r="E848" s="20"/>
      <c r="F848" s="20"/>
      <c r="G848" s="20"/>
      <c r="H848" s="20"/>
      <c r="I848" s="21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 spans="2:25" x14ac:dyDescent="0.2">
      <c r="B849" s="21"/>
      <c r="C849" s="21"/>
      <c r="D849" s="21"/>
      <c r="E849" s="20"/>
      <c r="F849" s="20"/>
      <c r="G849" s="20"/>
      <c r="H849" s="20"/>
      <c r="I849" s="21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 spans="2:25" x14ac:dyDescent="0.2">
      <c r="B850" s="21"/>
      <c r="C850" s="21"/>
      <c r="D850" s="21"/>
      <c r="E850" s="20"/>
      <c r="F850" s="20"/>
      <c r="G850" s="20"/>
      <c r="H850" s="20"/>
      <c r="I850" s="21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 spans="2:25" x14ac:dyDescent="0.2">
      <c r="B851" s="21"/>
      <c r="C851" s="21"/>
      <c r="D851" s="21"/>
      <c r="E851" s="20"/>
      <c r="F851" s="20"/>
      <c r="G851" s="20"/>
      <c r="H851" s="20"/>
      <c r="I851" s="21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 spans="2:25" x14ac:dyDescent="0.2">
      <c r="B852" s="21"/>
      <c r="C852" s="21"/>
      <c r="D852" s="21"/>
      <c r="E852" s="20"/>
      <c r="F852" s="20"/>
      <c r="G852" s="20"/>
      <c r="H852" s="20"/>
      <c r="I852" s="21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 spans="2:25" x14ac:dyDescent="0.2">
      <c r="B853" s="21"/>
      <c r="C853" s="21"/>
      <c r="D853" s="21"/>
      <c r="E853" s="20"/>
      <c r="F853" s="20"/>
      <c r="G853" s="20"/>
      <c r="H853" s="20"/>
      <c r="I853" s="21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 spans="2:25" x14ac:dyDescent="0.2">
      <c r="B854" s="21"/>
      <c r="C854" s="21"/>
      <c r="D854" s="21"/>
      <c r="E854" s="20"/>
      <c r="F854" s="20"/>
      <c r="G854" s="20"/>
      <c r="H854" s="20"/>
      <c r="I854" s="21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 spans="2:25" x14ac:dyDescent="0.2">
      <c r="B855" s="21"/>
      <c r="C855" s="21"/>
      <c r="D855" s="21"/>
      <c r="E855" s="20"/>
      <c r="F855" s="20"/>
      <c r="G855" s="20"/>
      <c r="H855" s="20"/>
      <c r="I855" s="21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 spans="2:25" x14ac:dyDescent="0.2">
      <c r="B856" s="21"/>
      <c r="C856" s="21"/>
      <c r="D856" s="21"/>
      <c r="E856" s="20"/>
      <c r="F856" s="20"/>
      <c r="G856" s="20"/>
      <c r="H856" s="20"/>
      <c r="I856" s="21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 spans="2:25" x14ac:dyDescent="0.2">
      <c r="B857" s="21"/>
      <c r="C857" s="21"/>
      <c r="D857" s="21"/>
      <c r="E857" s="20"/>
      <c r="F857" s="20"/>
      <c r="G857" s="20"/>
      <c r="H857" s="20"/>
      <c r="I857" s="21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 spans="2:25" x14ac:dyDescent="0.2">
      <c r="B858" s="21"/>
      <c r="C858" s="21"/>
      <c r="D858" s="21"/>
      <c r="E858" s="20"/>
      <c r="F858" s="20"/>
      <c r="G858" s="20"/>
      <c r="H858" s="20"/>
      <c r="I858" s="21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 spans="2:25" x14ac:dyDescent="0.2">
      <c r="B859" s="21"/>
      <c r="C859" s="21"/>
      <c r="D859" s="21"/>
      <c r="E859" s="20"/>
      <c r="F859" s="20"/>
      <c r="G859" s="20"/>
      <c r="H859" s="20"/>
      <c r="I859" s="21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2:25" x14ac:dyDescent="0.2">
      <c r="B860" s="21"/>
      <c r="C860" s="21"/>
      <c r="D860" s="21"/>
      <c r="E860" s="20"/>
      <c r="F860" s="20"/>
      <c r="G860" s="20"/>
      <c r="H860" s="20"/>
      <c r="I860" s="21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 spans="2:25" x14ac:dyDescent="0.2">
      <c r="B861" s="21"/>
      <c r="C861" s="21"/>
      <c r="D861" s="21"/>
      <c r="E861" s="20"/>
      <c r="F861" s="20"/>
      <c r="G861" s="20"/>
      <c r="H861" s="20"/>
      <c r="I861" s="21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 spans="2:25" x14ac:dyDescent="0.2">
      <c r="B862" s="21"/>
      <c r="C862" s="21"/>
      <c r="D862" s="21"/>
      <c r="E862" s="20"/>
      <c r="F862" s="20"/>
      <c r="G862" s="20"/>
      <c r="H862" s="20"/>
      <c r="I862" s="21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 spans="2:25" x14ac:dyDescent="0.2">
      <c r="B863" s="21"/>
      <c r="C863" s="21"/>
      <c r="D863" s="21"/>
      <c r="E863" s="20"/>
      <c r="F863" s="20"/>
      <c r="G863" s="20"/>
      <c r="H863" s="20"/>
      <c r="I863" s="21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 spans="2:25" x14ac:dyDescent="0.2">
      <c r="B864" s="21"/>
      <c r="C864" s="21"/>
      <c r="D864" s="21"/>
      <c r="E864" s="20"/>
      <c r="F864" s="20"/>
      <c r="G864" s="20"/>
      <c r="H864" s="20"/>
      <c r="I864" s="21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 spans="2:25" x14ac:dyDescent="0.2">
      <c r="B865" s="21"/>
      <c r="C865" s="21"/>
      <c r="D865" s="21"/>
      <c r="E865" s="20"/>
      <c r="F865" s="20"/>
      <c r="G865" s="20"/>
      <c r="H865" s="20"/>
      <c r="I865" s="21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 spans="2:25" x14ac:dyDescent="0.2">
      <c r="B866" s="21"/>
      <c r="C866" s="21"/>
      <c r="D866" s="21"/>
      <c r="E866" s="20"/>
      <c r="F866" s="20"/>
      <c r="G866" s="20"/>
      <c r="H866" s="20"/>
      <c r="I866" s="21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 spans="2:25" x14ac:dyDescent="0.2">
      <c r="B867" s="21"/>
      <c r="C867" s="21"/>
      <c r="D867" s="21"/>
      <c r="E867" s="20"/>
      <c r="F867" s="20"/>
      <c r="G867" s="20"/>
      <c r="H867" s="20"/>
      <c r="I867" s="21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 spans="2:25" x14ac:dyDescent="0.2">
      <c r="B868" s="21"/>
      <c r="C868" s="21"/>
      <c r="D868" s="21"/>
      <c r="E868" s="20"/>
      <c r="F868" s="20"/>
      <c r="G868" s="20"/>
      <c r="H868" s="20"/>
      <c r="I868" s="21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 spans="2:25" x14ac:dyDescent="0.2">
      <c r="B869" s="21"/>
      <c r="C869" s="21"/>
      <c r="D869" s="21"/>
      <c r="E869" s="20"/>
      <c r="F869" s="20"/>
      <c r="G869" s="20"/>
      <c r="H869" s="20"/>
      <c r="I869" s="21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 spans="2:25" x14ac:dyDescent="0.2">
      <c r="B870" s="21"/>
      <c r="C870" s="21"/>
      <c r="D870" s="21"/>
      <c r="E870" s="20"/>
      <c r="F870" s="20"/>
      <c r="G870" s="20"/>
      <c r="H870" s="20"/>
      <c r="I870" s="21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 spans="2:25" x14ac:dyDescent="0.2">
      <c r="B871" s="21"/>
      <c r="C871" s="21"/>
      <c r="D871" s="21"/>
      <c r="E871" s="20"/>
      <c r="F871" s="20"/>
      <c r="G871" s="20"/>
      <c r="H871" s="20"/>
      <c r="I871" s="21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 spans="2:25" x14ac:dyDescent="0.2">
      <c r="B872" s="21"/>
      <c r="C872" s="21"/>
      <c r="D872" s="21"/>
      <c r="E872" s="20"/>
      <c r="F872" s="20"/>
      <c r="G872" s="20"/>
      <c r="H872" s="20"/>
      <c r="I872" s="21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 spans="2:25" x14ac:dyDescent="0.2">
      <c r="B873" s="21"/>
      <c r="C873" s="21"/>
      <c r="D873" s="21"/>
      <c r="E873" s="20"/>
      <c r="F873" s="20"/>
      <c r="G873" s="20"/>
      <c r="H873" s="20"/>
      <c r="I873" s="21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 spans="2:25" x14ac:dyDescent="0.2">
      <c r="B874" s="21"/>
      <c r="C874" s="21"/>
      <c r="D874" s="21"/>
      <c r="E874" s="20"/>
      <c r="F874" s="20"/>
      <c r="G874" s="20"/>
      <c r="H874" s="20"/>
      <c r="I874" s="21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 spans="2:25" x14ac:dyDescent="0.2">
      <c r="B875" s="21"/>
      <c r="C875" s="21"/>
      <c r="D875" s="21"/>
      <c r="E875" s="20"/>
      <c r="F875" s="20"/>
      <c r="G875" s="20"/>
      <c r="H875" s="20"/>
      <c r="I875" s="21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 spans="2:25" x14ac:dyDescent="0.2">
      <c r="B876" s="21"/>
      <c r="C876" s="21"/>
      <c r="D876" s="21"/>
      <c r="E876" s="20"/>
      <c r="F876" s="20"/>
      <c r="G876" s="20"/>
      <c r="H876" s="20"/>
      <c r="I876" s="21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 spans="2:25" x14ac:dyDescent="0.2">
      <c r="B877" s="21"/>
      <c r="C877" s="21"/>
      <c r="D877" s="21"/>
      <c r="E877" s="20"/>
      <c r="F877" s="20"/>
      <c r="G877" s="20"/>
      <c r="H877" s="20"/>
      <c r="I877" s="21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 spans="2:25" x14ac:dyDescent="0.2">
      <c r="B878" s="21"/>
      <c r="C878" s="21"/>
      <c r="D878" s="21"/>
      <c r="E878" s="20"/>
      <c r="F878" s="20"/>
      <c r="G878" s="20"/>
      <c r="H878" s="20"/>
      <c r="I878" s="21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 spans="2:25" x14ac:dyDescent="0.2">
      <c r="B879" s="21"/>
      <c r="C879" s="21"/>
      <c r="D879" s="21"/>
      <c r="E879" s="20"/>
      <c r="F879" s="20"/>
      <c r="G879" s="20"/>
      <c r="H879" s="20"/>
      <c r="I879" s="21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 spans="2:25" x14ac:dyDescent="0.2">
      <c r="B880" s="21"/>
      <c r="C880" s="21"/>
      <c r="D880" s="21"/>
      <c r="E880" s="20"/>
      <c r="F880" s="20"/>
      <c r="G880" s="20"/>
      <c r="H880" s="20"/>
      <c r="I880" s="21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 spans="2:25" x14ac:dyDescent="0.2">
      <c r="B881" s="21"/>
      <c r="C881" s="21"/>
      <c r="D881" s="21"/>
      <c r="E881" s="20"/>
      <c r="F881" s="20"/>
      <c r="G881" s="20"/>
      <c r="H881" s="20"/>
      <c r="I881" s="21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 spans="2:25" x14ac:dyDescent="0.2">
      <c r="B882" s="21"/>
      <c r="C882" s="21"/>
      <c r="D882" s="21"/>
      <c r="E882" s="20"/>
      <c r="F882" s="20"/>
      <c r="G882" s="20"/>
      <c r="H882" s="20"/>
      <c r="I882" s="21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 spans="2:25" x14ac:dyDescent="0.2">
      <c r="B883" s="21"/>
      <c r="C883" s="21"/>
      <c r="D883" s="21"/>
      <c r="E883" s="20"/>
      <c r="F883" s="20"/>
      <c r="G883" s="20"/>
      <c r="H883" s="20"/>
      <c r="I883" s="21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 spans="2:25" x14ac:dyDescent="0.2">
      <c r="B884" s="21"/>
      <c r="C884" s="21"/>
      <c r="D884" s="21"/>
      <c r="E884" s="20"/>
      <c r="F884" s="20"/>
      <c r="G884" s="20"/>
      <c r="H884" s="20"/>
      <c r="I884" s="21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 spans="2:25" x14ac:dyDescent="0.2">
      <c r="B885" s="21"/>
      <c r="C885" s="21"/>
      <c r="D885" s="21"/>
      <c r="E885" s="20"/>
      <c r="F885" s="20"/>
      <c r="G885" s="20"/>
      <c r="H885" s="20"/>
      <c r="I885" s="21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 spans="2:25" x14ac:dyDescent="0.2">
      <c r="B886" s="21"/>
      <c r="C886" s="21"/>
      <c r="D886" s="21"/>
      <c r="E886" s="20"/>
      <c r="F886" s="20"/>
      <c r="G886" s="20"/>
      <c r="H886" s="20"/>
      <c r="I886" s="21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 spans="2:25" x14ac:dyDescent="0.2">
      <c r="B887" s="21"/>
      <c r="C887" s="21"/>
      <c r="D887" s="21"/>
      <c r="E887" s="20"/>
      <c r="F887" s="20"/>
      <c r="G887" s="20"/>
      <c r="H887" s="20"/>
      <c r="I887" s="21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 spans="2:25" x14ac:dyDescent="0.2">
      <c r="B888" s="21"/>
      <c r="C888" s="21"/>
      <c r="D888" s="21"/>
      <c r="E888" s="20"/>
      <c r="F888" s="20"/>
      <c r="G888" s="20"/>
      <c r="H888" s="20"/>
      <c r="I888" s="21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 spans="2:25" x14ac:dyDescent="0.2">
      <c r="B889" s="21"/>
      <c r="C889" s="21"/>
      <c r="D889" s="21"/>
      <c r="E889" s="20"/>
      <c r="F889" s="20"/>
      <c r="G889" s="20"/>
      <c r="H889" s="20"/>
      <c r="I889" s="21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 spans="2:25" x14ac:dyDescent="0.2">
      <c r="B890" s="21"/>
      <c r="C890" s="21"/>
      <c r="D890" s="21"/>
      <c r="E890" s="20"/>
      <c r="F890" s="20"/>
      <c r="G890" s="20"/>
      <c r="H890" s="20"/>
      <c r="I890" s="21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 spans="2:25" x14ac:dyDescent="0.2">
      <c r="B891" s="21"/>
      <c r="C891" s="21"/>
      <c r="D891" s="21"/>
      <c r="E891" s="20"/>
      <c r="F891" s="20"/>
      <c r="G891" s="20"/>
      <c r="H891" s="20"/>
      <c r="I891" s="21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 spans="2:25" x14ac:dyDescent="0.2">
      <c r="B892" s="21"/>
      <c r="C892" s="21"/>
      <c r="D892" s="21"/>
      <c r="E892" s="20"/>
      <c r="F892" s="20"/>
      <c r="G892" s="20"/>
      <c r="H892" s="20"/>
      <c r="I892" s="21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 spans="2:25" x14ac:dyDescent="0.2">
      <c r="B893" s="21"/>
      <c r="C893" s="21"/>
      <c r="D893" s="21"/>
      <c r="E893" s="20"/>
      <c r="F893" s="20"/>
      <c r="G893" s="20"/>
      <c r="H893" s="20"/>
      <c r="I893" s="21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 spans="2:25" x14ac:dyDescent="0.2">
      <c r="B894" s="21"/>
      <c r="C894" s="21"/>
      <c r="D894" s="21"/>
      <c r="E894" s="20"/>
      <c r="F894" s="20"/>
      <c r="G894" s="20"/>
      <c r="H894" s="20"/>
      <c r="I894" s="21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 spans="2:25" x14ac:dyDescent="0.2">
      <c r="B895" s="21"/>
      <c r="C895" s="21"/>
      <c r="D895" s="21"/>
      <c r="E895" s="20"/>
      <c r="F895" s="20"/>
      <c r="G895" s="20"/>
      <c r="H895" s="20"/>
      <c r="I895" s="21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 spans="2:25" x14ac:dyDescent="0.2">
      <c r="B896" s="21"/>
      <c r="C896" s="21"/>
      <c r="D896" s="21"/>
      <c r="E896" s="20"/>
      <c r="F896" s="20"/>
      <c r="G896" s="20"/>
      <c r="H896" s="20"/>
      <c r="I896" s="21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 spans="2:25" x14ac:dyDescent="0.2">
      <c r="B897" s="21"/>
      <c r="C897" s="21"/>
      <c r="D897" s="21"/>
      <c r="E897" s="20"/>
      <c r="F897" s="20"/>
      <c r="G897" s="20"/>
      <c r="H897" s="20"/>
      <c r="I897" s="21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 spans="2:25" x14ac:dyDescent="0.2">
      <c r="B898" s="21"/>
      <c r="C898" s="21"/>
      <c r="D898" s="21"/>
      <c r="E898" s="20"/>
      <c r="F898" s="20"/>
      <c r="G898" s="20"/>
      <c r="H898" s="20"/>
      <c r="I898" s="21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 spans="2:25" x14ac:dyDescent="0.2">
      <c r="B899" s="21"/>
      <c r="C899" s="21"/>
      <c r="D899" s="21"/>
      <c r="E899" s="20"/>
      <c r="F899" s="20"/>
      <c r="G899" s="20"/>
      <c r="H899" s="20"/>
      <c r="I899" s="21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 spans="2:25" x14ac:dyDescent="0.2">
      <c r="B900" s="21"/>
      <c r="C900" s="21"/>
      <c r="D900" s="21"/>
      <c r="E900" s="20"/>
      <c r="F900" s="20"/>
      <c r="G900" s="20"/>
      <c r="H900" s="20"/>
      <c r="I900" s="21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 spans="2:25" x14ac:dyDescent="0.2">
      <c r="B901" s="21"/>
      <c r="C901" s="21"/>
      <c r="D901" s="21"/>
      <c r="E901" s="20"/>
      <c r="F901" s="20"/>
      <c r="G901" s="20"/>
      <c r="H901" s="20"/>
      <c r="I901" s="21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 spans="2:25" x14ac:dyDescent="0.2">
      <c r="B902" s="21"/>
      <c r="C902" s="21"/>
      <c r="D902" s="21"/>
      <c r="E902" s="20"/>
      <c r="F902" s="20"/>
      <c r="G902" s="20"/>
      <c r="H902" s="20"/>
      <c r="I902" s="21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 spans="2:25" x14ac:dyDescent="0.2">
      <c r="B903" s="21"/>
      <c r="C903" s="21"/>
      <c r="D903" s="21"/>
      <c r="E903" s="20"/>
      <c r="F903" s="20"/>
      <c r="G903" s="20"/>
      <c r="H903" s="20"/>
      <c r="I903" s="21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 spans="2:25" x14ac:dyDescent="0.2">
      <c r="B904" s="21"/>
      <c r="C904" s="21"/>
      <c r="D904" s="21"/>
      <c r="E904" s="20"/>
      <c r="F904" s="20"/>
      <c r="G904" s="20"/>
      <c r="H904" s="20"/>
      <c r="I904" s="21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 spans="2:25" x14ac:dyDescent="0.2">
      <c r="B905" s="21"/>
      <c r="C905" s="21"/>
      <c r="D905" s="21"/>
      <c r="E905" s="20"/>
      <c r="F905" s="20"/>
      <c r="G905" s="20"/>
      <c r="H905" s="20"/>
      <c r="I905" s="21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 spans="2:25" x14ac:dyDescent="0.2">
      <c r="B906" s="21"/>
      <c r="C906" s="21"/>
      <c r="D906" s="21"/>
      <c r="E906" s="20"/>
      <c r="F906" s="20"/>
      <c r="G906" s="20"/>
      <c r="H906" s="20"/>
      <c r="I906" s="21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 spans="2:25" x14ac:dyDescent="0.2">
      <c r="B907" s="21"/>
      <c r="C907" s="21"/>
      <c r="D907" s="21"/>
      <c r="E907" s="20"/>
      <c r="F907" s="20"/>
      <c r="G907" s="20"/>
      <c r="H907" s="20"/>
      <c r="I907" s="21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 spans="2:25" x14ac:dyDescent="0.2">
      <c r="B908" s="21"/>
      <c r="C908" s="21"/>
      <c r="D908" s="21"/>
      <c r="E908" s="20"/>
      <c r="F908" s="20"/>
      <c r="G908" s="20"/>
      <c r="H908" s="20"/>
      <c r="I908" s="21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 spans="2:25" x14ac:dyDescent="0.2">
      <c r="B909" s="21"/>
      <c r="C909" s="21"/>
      <c r="D909" s="21"/>
      <c r="E909" s="20"/>
      <c r="F909" s="20"/>
      <c r="G909" s="20"/>
      <c r="H909" s="20"/>
      <c r="I909" s="21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 spans="2:25" x14ac:dyDescent="0.2">
      <c r="B910" s="21"/>
      <c r="C910" s="21"/>
      <c r="D910" s="21"/>
      <c r="E910" s="20"/>
      <c r="F910" s="20"/>
      <c r="G910" s="20"/>
      <c r="H910" s="20"/>
      <c r="I910" s="21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 spans="2:25" x14ac:dyDescent="0.2">
      <c r="B911" s="21"/>
      <c r="C911" s="21"/>
      <c r="D911" s="21"/>
      <c r="E911" s="20"/>
      <c r="F911" s="20"/>
      <c r="G911" s="20"/>
      <c r="H911" s="20"/>
      <c r="I911" s="21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 spans="2:25" x14ac:dyDescent="0.2">
      <c r="B912" s="21"/>
      <c r="C912" s="21"/>
      <c r="D912" s="21"/>
      <c r="E912" s="20"/>
      <c r="F912" s="20"/>
      <c r="G912" s="20"/>
      <c r="H912" s="20"/>
      <c r="I912" s="21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 spans="2:25" x14ac:dyDescent="0.2">
      <c r="B913" s="21"/>
      <c r="C913" s="21"/>
      <c r="D913" s="21"/>
      <c r="E913" s="20"/>
      <c r="F913" s="20"/>
      <c r="G913" s="20"/>
      <c r="H913" s="20"/>
      <c r="I913" s="21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 spans="2:25" x14ac:dyDescent="0.2">
      <c r="B914" s="21"/>
      <c r="C914" s="21"/>
      <c r="D914" s="21"/>
      <c r="E914" s="20"/>
      <c r="F914" s="20"/>
      <c r="G914" s="20"/>
      <c r="H914" s="20"/>
      <c r="I914" s="21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 spans="2:25" x14ac:dyDescent="0.2">
      <c r="B915" s="21"/>
      <c r="C915" s="21"/>
      <c r="D915" s="21"/>
      <c r="E915" s="20"/>
      <c r="F915" s="20"/>
      <c r="G915" s="20"/>
      <c r="H915" s="20"/>
      <c r="I915" s="21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 spans="2:25" x14ac:dyDescent="0.2">
      <c r="B916" s="21"/>
      <c r="C916" s="21"/>
      <c r="D916" s="21"/>
      <c r="E916" s="20"/>
      <c r="F916" s="20"/>
      <c r="G916" s="20"/>
      <c r="H916" s="20"/>
      <c r="I916" s="21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 spans="2:25" x14ac:dyDescent="0.2">
      <c r="B917" s="21"/>
      <c r="C917" s="21"/>
      <c r="D917" s="21"/>
      <c r="E917" s="20"/>
      <c r="F917" s="20"/>
      <c r="G917" s="20"/>
      <c r="H917" s="20"/>
      <c r="I917" s="21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 spans="2:25" x14ac:dyDescent="0.2">
      <c r="B918" s="21"/>
      <c r="C918" s="21"/>
      <c r="D918" s="21"/>
      <c r="E918" s="20"/>
      <c r="F918" s="20"/>
      <c r="G918" s="20"/>
      <c r="H918" s="20"/>
      <c r="I918" s="21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 spans="2:25" x14ac:dyDescent="0.2">
      <c r="B919" s="21"/>
      <c r="C919" s="21"/>
      <c r="D919" s="21"/>
      <c r="E919" s="20"/>
      <c r="F919" s="20"/>
      <c r="G919" s="20"/>
      <c r="H919" s="20"/>
      <c r="I919" s="21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 spans="2:25" x14ac:dyDescent="0.2">
      <c r="B920" s="21"/>
      <c r="C920" s="21"/>
      <c r="D920" s="21"/>
      <c r="E920" s="20"/>
      <c r="F920" s="20"/>
      <c r="G920" s="20"/>
      <c r="H920" s="20"/>
      <c r="I920" s="21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 spans="2:25" x14ac:dyDescent="0.2">
      <c r="B921" s="21"/>
      <c r="C921" s="21"/>
      <c r="D921" s="21"/>
      <c r="E921" s="20"/>
      <c r="F921" s="20"/>
      <c r="G921" s="20"/>
      <c r="H921" s="20"/>
      <c r="I921" s="21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 spans="2:25" x14ac:dyDescent="0.2">
      <c r="B922" s="21"/>
      <c r="C922" s="21"/>
      <c r="D922" s="21"/>
      <c r="E922" s="20"/>
      <c r="F922" s="20"/>
      <c r="G922" s="20"/>
      <c r="H922" s="20"/>
      <c r="I922" s="21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 spans="2:25" x14ac:dyDescent="0.2">
      <c r="B923" s="21"/>
      <c r="C923" s="21"/>
      <c r="D923" s="21"/>
      <c r="E923" s="20"/>
      <c r="F923" s="20"/>
      <c r="G923" s="20"/>
      <c r="H923" s="20"/>
      <c r="I923" s="21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 spans="2:25" x14ac:dyDescent="0.2">
      <c r="B924" s="21"/>
      <c r="C924" s="21"/>
      <c r="D924" s="21"/>
      <c r="E924" s="20"/>
      <c r="F924" s="20"/>
      <c r="G924" s="20"/>
      <c r="H924" s="20"/>
      <c r="I924" s="21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 spans="2:25" x14ac:dyDescent="0.2">
      <c r="B925" s="21"/>
      <c r="C925" s="21"/>
      <c r="D925" s="21"/>
      <c r="E925" s="20"/>
      <c r="F925" s="20"/>
      <c r="G925" s="20"/>
      <c r="H925" s="20"/>
      <c r="I925" s="21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 spans="2:25" x14ac:dyDescent="0.2">
      <c r="B926" s="21"/>
      <c r="C926" s="21"/>
      <c r="D926" s="21"/>
      <c r="E926" s="20"/>
      <c r="F926" s="20"/>
      <c r="G926" s="20"/>
      <c r="H926" s="20"/>
      <c r="I926" s="21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 spans="2:25" x14ac:dyDescent="0.2">
      <c r="B927" s="21"/>
      <c r="C927" s="21"/>
      <c r="D927" s="21"/>
      <c r="E927" s="20"/>
      <c r="F927" s="20"/>
      <c r="G927" s="20"/>
      <c r="H927" s="20"/>
      <c r="I927" s="21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 spans="2:25" x14ac:dyDescent="0.2">
      <c r="B928" s="21"/>
      <c r="C928" s="21"/>
      <c r="D928" s="21"/>
      <c r="E928" s="20"/>
      <c r="F928" s="20"/>
      <c r="G928" s="20"/>
      <c r="H928" s="20"/>
      <c r="I928" s="21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 spans="2:25" x14ac:dyDescent="0.2">
      <c r="B929" s="21"/>
      <c r="C929" s="21"/>
      <c r="D929" s="21"/>
      <c r="E929" s="20"/>
      <c r="F929" s="20"/>
      <c r="G929" s="20"/>
      <c r="H929" s="20"/>
      <c r="I929" s="21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 spans="2:25" x14ac:dyDescent="0.2">
      <c r="B930" s="21"/>
      <c r="C930" s="21"/>
      <c r="D930" s="21"/>
      <c r="E930" s="20"/>
      <c r="F930" s="20"/>
      <c r="G930" s="20"/>
      <c r="H930" s="20"/>
      <c r="I930" s="21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 spans="2:25" x14ac:dyDescent="0.2">
      <c r="B931" s="21"/>
      <c r="C931" s="21"/>
      <c r="D931" s="21"/>
      <c r="E931" s="20"/>
      <c r="F931" s="20"/>
      <c r="G931" s="20"/>
      <c r="H931" s="20"/>
      <c r="I931" s="21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 spans="2:25" x14ac:dyDescent="0.2">
      <c r="B932" s="21"/>
      <c r="C932" s="21"/>
      <c r="D932" s="21"/>
      <c r="E932" s="20"/>
      <c r="F932" s="20"/>
      <c r="G932" s="20"/>
      <c r="H932" s="20"/>
      <c r="I932" s="21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 spans="2:25" x14ac:dyDescent="0.2">
      <c r="B933" s="21"/>
      <c r="C933" s="21"/>
      <c r="D933" s="21"/>
      <c r="E933" s="20"/>
      <c r="F933" s="20"/>
      <c r="G933" s="20"/>
      <c r="H933" s="20"/>
      <c r="I933" s="21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 spans="2:25" x14ac:dyDescent="0.2">
      <c r="B934" s="21"/>
      <c r="C934" s="21"/>
      <c r="D934" s="21"/>
      <c r="E934" s="20"/>
      <c r="F934" s="20"/>
      <c r="G934" s="20"/>
      <c r="H934" s="20"/>
      <c r="I934" s="21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 spans="2:25" x14ac:dyDescent="0.2">
      <c r="B935" s="21"/>
      <c r="C935" s="21"/>
      <c r="D935" s="21"/>
      <c r="E935" s="20"/>
      <c r="F935" s="20"/>
      <c r="G935" s="20"/>
      <c r="H935" s="20"/>
      <c r="I935" s="21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2:25" x14ac:dyDescent="0.2">
      <c r="B936" s="21"/>
      <c r="C936" s="21"/>
      <c r="D936" s="21"/>
      <c r="E936" s="20"/>
      <c r="F936" s="20"/>
      <c r="G936" s="20"/>
      <c r="H936" s="20"/>
      <c r="I936" s="21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 spans="2:25" x14ac:dyDescent="0.2">
      <c r="B937" s="21"/>
      <c r="C937" s="21"/>
      <c r="D937" s="21"/>
      <c r="E937" s="20"/>
      <c r="F937" s="20"/>
      <c r="G937" s="20"/>
      <c r="H937" s="20"/>
      <c r="I937" s="21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 spans="2:25" x14ac:dyDescent="0.2">
      <c r="B938" s="21"/>
      <c r="C938" s="21"/>
      <c r="D938" s="21"/>
      <c r="E938" s="20"/>
      <c r="F938" s="20"/>
      <c r="G938" s="20"/>
      <c r="H938" s="20"/>
      <c r="I938" s="21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 spans="2:25" x14ac:dyDescent="0.2">
      <c r="B939" s="21"/>
      <c r="C939" s="21"/>
      <c r="D939" s="21"/>
      <c r="E939" s="20"/>
      <c r="F939" s="20"/>
      <c r="G939" s="20"/>
      <c r="H939" s="20"/>
      <c r="I939" s="21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 spans="2:25" x14ac:dyDescent="0.2">
      <c r="B940" s="21"/>
      <c r="C940" s="21"/>
      <c r="D940" s="21"/>
      <c r="E940" s="20"/>
      <c r="F940" s="20"/>
      <c r="G940" s="20"/>
      <c r="H940" s="20"/>
      <c r="I940" s="21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 spans="2:25" x14ac:dyDescent="0.2">
      <c r="B941" s="21"/>
      <c r="C941" s="21"/>
      <c r="D941" s="21"/>
      <c r="E941" s="20"/>
      <c r="F941" s="20"/>
      <c r="G941" s="20"/>
      <c r="H941" s="20"/>
      <c r="I941" s="21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 spans="2:25" x14ac:dyDescent="0.2">
      <c r="B942" s="21"/>
      <c r="C942" s="21"/>
      <c r="D942" s="21"/>
      <c r="E942" s="20"/>
      <c r="F942" s="20"/>
      <c r="G942" s="20"/>
      <c r="H942" s="20"/>
      <c r="I942" s="21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 spans="2:25" x14ac:dyDescent="0.2">
      <c r="B943" s="21"/>
      <c r="C943" s="21"/>
      <c r="D943" s="21"/>
      <c r="E943" s="20"/>
      <c r="F943" s="20"/>
      <c r="G943" s="20"/>
      <c r="H943" s="20"/>
      <c r="I943" s="21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 spans="2:25" x14ac:dyDescent="0.2">
      <c r="B944" s="21"/>
      <c r="C944" s="21"/>
      <c r="D944" s="21"/>
      <c r="E944" s="20"/>
      <c r="F944" s="20"/>
      <c r="G944" s="20"/>
      <c r="H944" s="20"/>
      <c r="I944" s="21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 spans="2:25" x14ac:dyDescent="0.2">
      <c r="B945" s="21"/>
      <c r="C945" s="21"/>
      <c r="D945" s="21"/>
      <c r="E945" s="20"/>
      <c r="F945" s="20"/>
      <c r="G945" s="20"/>
      <c r="H945" s="20"/>
      <c r="I945" s="21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 spans="2:25" x14ac:dyDescent="0.2">
      <c r="B946" s="21"/>
      <c r="C946" s="21"/>
      <c r="D946" s="21"/>
      <c r="E946" s="20"/>
      <c r="F946" s="20"/>
      <c r="G946" s="20"/>
      <c r="H946" s="20"/>
      <c r="I946" s="21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 spans="2:25" x14ac:dyDescent="0.2">
      <c r="B947" s="21"/>
      <c r="C947" s="21"/>
      <c r="D947" s="21"/>
      <c r="E947" s="20"/>
      <c r="F947" s="20"/>
      <c r="G947" s="20"/>
      <c r="H947" s="20"/>
      <c r="I947" s="21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 spans="2:25" x14ac:dyDescent="0.2">
      <c r="B948" s="21"/>
      <c r="C948" s="21"/>
      <c r="D948" s="21"/>
      <c r="E948" s="20"/>
      <c r="F948" s="20"/>
      <c r="G948" s="20"/>
      <c r="H948" s="20"/>
      <c r="I948" s="21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 spans="2:25" x14ac:dyDescent="0.2">
      <c r="B949" s="21"/>
      <c r="C949" s="21"/>
      <c r="D949" s="21"/>
      <c r="E949" s="20"/>
      <c r="F949" s="20"/>
      <c r="G949" s="20"/>
      <c r="H949" s="20"/>
      <c r="I949" s="21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 spans="2:25" x14ac:dyDescent="0.2">
      <c r="B950" s="21"/>
      <c r="C950" s="21"/>
      <c r="D950" s="21"/>
      <c r="E950" s="20"/>
      <c r="F950" s="20"/>
      <c r="G950" s="20"/>
      <c r="H950" s="20"/>
      <c r="I950" s="21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 spans="2:25" x14ac:dyDescent="0.2">
      <c r="B951" s="21"/>
      <c r="C951" s="21"/>
      <c r="D951" s="21"/>
      <c r="E951" s="20"/>
      <c r="F951" s="20"/>
      <c r="G951" s="20"/>
      <c r="H951" s="20"/>
      <c r="I951" s="21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 spans="2:25" x14ac:dyDescent="0.2">
      <c r="B952" s="21"/>
      <c r="C952" s="21"/>
      <c r="D952" s="21"/>
      <c r="E952" s="20"/>
      <c r="F952" s="20"/>
      <c r="G952" s="20"/>
      <c r="H952" s="20"/>
      <c r="I952" s="21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 spans="2:25" x14ac:dyDescent="0.2">
      <c r="B953" s="21"/>
      <c r="C953" s="21"/>
      <c r="D953" s="21"/>
      <c r="E953" s="20"/>
      <c r="F953" s="20"/>
      <c r="G953" s="20"/>
      <c r="H953" s="20"/>
      <c r="I953" s="21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 spans="2:25" x14ac:dyDescent="0.2">
      <c r="B954" s="21"/>
      <c r="C954" s="21"/>
      <c r="D954" s="21"/>
      <c r="E954" s="20"/>
      <c r="F954" s="20"/>
      <c r="G954" s="20"/>
      <c r="H954" s="20"/>
      <c r="I954" s="21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 spans="2:25" x14ac:dyDescent="0.2">
      <c r="B955" s="21"/>
      <c r="C955" s="21"/>
      <c r="D955" s="21"/>
      <c r="E955" s="20"/>
      <c r="F955" s="20"/>
      <c r="G955" s="20"/>
      <c r="H955" s="20"/>
      <c r="I955" s="21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 spans="2:25" x14ac:dyDescent="0.2">
      <c r="B956" s="21"/>
      <c r="C956" s="21"/>
      <c r="D956" s="21"/>
      <c r="E956" s="20"/>
      <c r="F956" s="20"/>
      <c r="G956" s="20"/>
      <c r="H956" s="20"/>
      <c r="I956" s="21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 spans="2:25" x14ac:dyDescent="0.2">
      <c r="B957" s="21"/>
      <c r="C957" s="21"/>
      <c r="D957" s="21"/>
      <c r="E957" s="20"/>
      <c r="F957" s="20"/>
      <c r="G957" s="20"/>
      <c r="H957" s="20"/>
      <c r="I957" s="21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 spans="2:25" x14ac:dyDescent="0.2">
      <c r="B958" s="21"/>
      <c r="C958" s="21"/>
      <c r="D958" s="21"/>
      <c r="E958" s="20"/>
      <c r="F958" s="20"/>
      <c r="G958" s="20"/>
      <c r="H958" s="20"/>
      <c r="I958" s="21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2:25" x14ac:dyDescent="0.2">
      <c r="B959" s="21"/>
      <c r="C959" s="21"/>
      <c r="D959" s="21"/>
      <c r="E959" s="20"/>
      <c r="F959" s="20"/>
      <c r="G959" s="20"/>
      <c r="H959" s="20"/>
      <c r="I959" s="21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 spans="2:25" x14ac:dyDescent="0.2">
      <c r="B960" s="21"/>
      <c r="C960" s="21"/>
      <c r="D960" s="21"/>
      <c r="E960" s="20"/>
      <c r="F960" s="20"/>
      <c r="G960" s="20"/>
      <c r="H960" s="20"/>
      <c r="I960" s="21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 spans="2:25" x14ac:dyDescent="0.2">
      <c r="B961" s="21"/>
      <c r="C961" s="21"/>
      <c r="D961" s="21"/>
      <c r="E961" s="20"/>
      <c r="F961" s="20"/>
      <c r="G961" s="20"/>
      <c r="H961" s="20"/>
      <c r="I961" s="21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 spans="2:25" x14ac:dyDescent="0.2">
      <c r="B962" s="21"/>
      <c r="C962" s="21"/>
      <c r="D962" s="21"/>
      <c r="E962" s="20"/>
      <c r="F962" s="20"/>
      <c r="G962" s="20"/>
      <c r="H962" s="20"/>
      <c r="I962" s="21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 spans="2:25" x14ac:dyDescent="0.2">
      <c r="B963" s="21"/>
      <c r="C963" s="21"/>
      <c r="D963" s="21"/>
      <c r="E963" s="20"/>
      <c r="F963" s="20"/>
      <c r="G963" s="20"/>
      <c r="H963" s="20"/>
      <c r="I963" s="21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 spans="2:25" x14ac:dyDescent="0.2">
      <c r="B964" s="21"/>
      <c r="C964" s="21"/>
      <c r="D964" s="21"/>
      <c r="E964" s="20"/>
      <c r="F964" s="20"/>
      <c r="G964" s="20"/>
      <c r="H964" s="20"/>
      <c r="I964" s="21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 spans="2:25" x14ac:dyDescent="0.2">
      <c r="B965" s="21"/>
      <c r="C965" s="21"/>
      <c r="D965" s="21"/>
      <c r="E965" s="20"/>
      <c r="F965" s="20"/>
      <c r="G965" s="20"/>
      <c r="H965" s="20"/>
      <c r="I965" s="21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 spans="2:25" x14ac:dyDescent="0.2">
      <c r="B966" s="21"/>
      <c r="C966" s="21"/>
      <c r="D966" s="21"/>
      <c r="E966" s="20"/>
      <c r="F966" s="20"/>
      <c r="G966" s="20"/>
      <c r="H966" s="20"/>
      <c r="I966" s="21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 spans="2:25" x14ac:dyDescent="0.2">
      <c r="B967" s="21"/>
      <c r="C967" s="21"/>
      <c r="D967" s="21"/>
      <c r="E967" s="20"/>
      <c r="F967" s="20"/>
      <c r="G967" s="20"/>
      <c r="H967" s="20"/>
      <c r="I967" s="21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 spans="2:25" x14ac:dyDescent="0.2">
      <c r="B968" s="21"/>
      <c r="C968" s="21"/>
      <c r="D968" s="21"/>
      <c r="E968" s="20"/>
      <c r="F968" s="20"/>
      <c r="G968" s="20"/>
      <c r="H968" s="20"/>
      <c r="I968" s="21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 spans="2:25" x14ac:dyDescent="0.2">
      <c r="B969" s="21"/>
      <c r="C969" s="21"/>
      <c r="D969" s="21"/>
      <c r="E969" s="20"/>
      <c r="F969" s="20"/>
      <c r="G969" s="20"/>
      <c r="H969" s="20"/>
      <c r="I969" s="21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 spans="2:25" x14ac:dyDescent="0.2">
      <c r="B970" s="21"/>
      <c r="C970" s="21"/>
      <c r="D970" s="21"/>
      <c r="E970" s="20"/>
      <c r="F970" s="20"/>
      <c r="G970" s="20"/>
      <c r="H970" s="20"/>
      <c r="I970" s="21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 spans="2:25" x14ac:dyDescent="0.2">
      <c r="B971" s="21"/>
      <c r="C971" s="21"/>
      <c r="D971" s="21"/>
      <c r="E971" s="20"/>
      <c r="F971" s="20"/>
      <c r="G971" s="20"/>
      <c r="H971" s="20"/>
      <c r="I971" s="21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 spans="2:25" x14ac:dyDescent="0.2">
      <c r="B972" s="21"/>
      <c r="C972" s="21"/>
      <c r="D972" s="21"/>
      <c r="E972" s="20"/>
      <c r="F972" s="20"/>
      <c r="G972" s="20"/>
      <c r="H972" s="20"/>
      <c r="I972" s="21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 spans="2:25" x14ac:dyDescent="0.2">
      <c r="B973" s="21"/>
      <c r="C973" s="21"/>
      <c r="D973" s="21"/>
      <c r="E973" s="20"/>
      <c r="F973" s="20"/>
      <c r="G973" s="20"/>
      <c r="H973" s="20"/>
      <c r="I973" s="21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 spans="2:25" x14ac:dyDescent="0.2">
      <c r="B974" s="21"/>
      <c r="C974" s="21"/>
      <c r="D974" s="21"/>
      <c r="E974" s="20"/>
      <c r="F974" s="20"/>
      <c r="G974" s="20"/>
      <c r="H974" s="20"/>
      <c r="I974" s="21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 spans="2:25" x14ac:dyDescent="0.2">
      <c r="B975" s="21"/>
      <c r="C975" s="21"/>
      <c r="D975" s="21"/>
      <c r="E975" s="20"/>
      <c r="F975" s="20"/>
      <c r="G975" s="20"/>
      <c r="H975" s="20"/>
      <c r="I975" s="21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 spans="2:25" x14ac:dyDescent="0.2">
      <c r="B976" s="21"/>
      <c r="C976" s="21"/>
      <c r="D976" s="21"/>
      <c r="E976" s="20"/>
      <c r="F976" s="20"/>
      <c r="G976" s="20"/>
      <c r="H976" s="20"/>
      <c r="I976" s="21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 spans="2:25" x14ac:dyDescent="0.2">
      <c r="B977" s="21"/>
      <c r="C977" s="21"/>
      <c r="D977" s="21"/>
      <c r="E977" s="20"/>
      <c r="F977" s="20"/>
      <c r="G977" s="20"/>
      <c r="H977" s="20"/>
      <c r="I977" s="21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 spans="2:25" x14ac:dyDescent="0.2">
      <c r="B978" s="21"/>
      <c r="C978" s="21"/>
      <c r="D978" s="21"/>
      <c r="E978" s="20"/>
      <c r="F978" s="20"/>
      <c r="G978" s="20"/>
      <c r="H978" s="20"/>
      <c r="I978" s="21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 spans="2:25" x14ac:dyDescent="0.2">
      <c r="B979" s="21"/>
      <c r="C979" s="21"/>
      <c r="D979" s="21"/>
      <c r="E979" s="20"/>
      <c r="F979" s="20"/>
      <c r="G979" s="20"/>
      <c r="H979" s="20"/>
      <c r="I979" s="21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 spans="2:25" x14ac:dyDescent="0.2">
      <c r="B980" s="21"/>
      <c r="C980" s="21"/>
      <c r="D980" s="21"/>
      <c r="E980" s="20"/>
      <c r="F980" s="20"/>
      <c r="G980" s="20"/>
      <c r="H980" s="20"/>
      <c r="I980" s="21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 spans="2:25" x14ac:dyDescent="0.2">
      <c r="B981" s="21"/>
      <c r="C981" s="21"/>
      <c r="D981" s="21"/>
      <c r="E981" s="20"/>
      <c r="F981" s="20"/>
      <c r="G981" s="20"/>
      <c r="H981" s="20"/>
      <c r="I981" s="21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2:25" x14ac:dyDescent="0.2">
      <c r="B982" s="21"/>
      <c r="C982" s="21"/>
      <c r="D982" s="21"/>
      <c r="E982" s="20"/>
      <c r="F982" s="20"/>
      <c r="G982" s="20"/>
      <c r="H982" s="20"/>
      <c r="I982" s="21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 spans="2:25" x14ac:dyDescent="0.2">
      <c r="B983" s="21"/>
      <c r="C983" s="21"/>
      <c r="D983" s="21"/>
      <c r="E983" s="20"/>
      <c r="F983" s="20"/>
      <c r="G983" s="20"/>
      <c r="H983" s="20"/>
      <c r="I983" s="21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 spans="2:25" x14ac:dyDescent="0.2">
      <c r="B984" s="21"/>
      <c r="C984" s="21"/>
      <c r="D984" s="21"/>
      <c r="E984" s="20"/>
      <c r="F984" s="20"/>
      <c r="G984" s="20"/>
      <c r="H984" s="20"/>
      <c r="I984" s="21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 spans="2:25" x14ac:dyDescent="0.2">
      <c r="B985" s="21"/>
      <c r="C985" s="21"/>
      <c r="D985" s="21"/>
      <c r="E985" s="20"/>
      <c r="F985" s="20"/>
      <c r="G985" s="20"/>
      <c r="H985" s="20"/>
      <c r="I985" s="21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 spans="2:25" x14ac:dyDescent="0.2">
      <c r="B986" s="21"/>
      <c r="C986" s="21"/>
      <c r="D986" s="21"/>
      <c r="E986" s="20"/>
      <c r="F986" s="20"/>
      <c r="G986" s="20"/>
      <c r="H986" s="20"/>
      <c r="I986" s="21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 spans="2:25" x14ac:dyDescent="0.2">
      <c r="B987" s="21"/>
      <c r="C987" s="21"/>
      <c r="D987" s="21"/>
      <c r="E987" s="20"/>
      <c r="F987" s="20"/>
      <c r="G987" s="20"/>
      <c r="H987" s="20"/>
      <c r="I987" s="21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 spans="2:25" x14ac:dyDescent="0.2">
      <c r="B988" s="21"/>
      <c r="C988" s="21"/>
      <c r="D988" s="21"/>
      <c r="E988" s="20"/>
      <c r="F988" s="20"/>
      <c r="G988" s="20"/>
      <c r="H988" s="20"/>
      <c r="I988" s="21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 spans="2:25" x14ac:dyDescent="0.2">
      <c r="B989" s="21"/>
      <c r="C989" s="21"/>
      <c r="D989" s="21"/>
      <c r="E989" s="20"/>
      <c r="F989" s="20"/>
      <c r="G989" s="20"/>
      <c r="H989" s="20"/>
      <c r="I989" s="21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 spans="2:25" x14ac:dyDescent="0.2">
      <c r="B990" s="21"/>
      <c r="C990" s="21"/>
      <c r="D990" s="21"/>
      <c r="E990" s="20"/>
      <c r="F990" s="20"/>
      <c r="G990" s="20"/>
      <c r="H990" s="20"/>
      <c r="I990" s="21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</sheetData>
  <autoFilter ref="B3:AG89"/>
  <sortState ref="A4:AH88">
    <sortCondition descending="1" ref="D4:D88"/>
  </sortState>
  <conditionalFormatting sqref="E4:E88">
    <cfRule type="containsText" dxfId="14" priority="3" operator="containsText" text="E">
      <formula>NOT(ISERROR(SEARCH("E",E4)))</formula>
    </cfRule>
    <cfRule type="containsText" dxfId="13" priority="4" operator="containsText" text="D">
      <formula>NOT(ISERROR(SEARCH("D",E4)))</formula>
    </cfRule>
    <cfRule type="containsText" dxfId="12" priority="5" operator="containsText" text="C">
      <formula>NOT(ISERROR(SEARCH("C",E4)))</formula>
    </cfRule>
    <cfRule type="containsText" dxfId="11" priority="6" operator="containsText" text="B">
      <formula>NOT(ISERROR(SEARCH("B",E4)))</formula>
    </cfRule>
    <cfRule type="containsText" dxfId="10" priority="7" operator="containsText" text="A">
      <formula>NOT(ISERROR(SEARCH("A",E4)))</formula>
    </cfRule>
  </conditionalFormatting>
  <conditionalFormatting sqref="J4:J88">
    <cfRule type="cellIs" dxfId="9" priority="2" operator="lessThan">
      <formula>30</formula>
    </cfRule>
  </conditionalFormatting>
  <conditionalFormatting sqref="O4:O88">
    <cfRule type="cellIs" dxfId="8" priority="1" operator="less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30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9" sqref="T9"/>
    </sheetView>
  </sheetViews>
  <sheetFormatPr defaultColWidth="14.42578125" defaultRowHeight="12.75" x14ac:dyDescent="0.2"/>
  <cols>
    <col min="1" max="1" width="33.140625" style="37" customWidth="1"/>
    <col min="2" max="2" width="7" style="37" customWidth="1"/>
    <col min="3" max="12" width="14.42578125" style="37" customWidth="1"/>
    <col min="13" max="14" width="11.5703125" style="37" customWidth="1"/>
    <col min="15" max="16" width="13.28515625" style="37" customWidth="1"/>
    <col min="17" max="17" width="19.5703125" style="37" customWidth="1"/>
    <col min="18" max="19" width="13.28515625" style="37" customWidth="1"/>
    <col min="20" max="29" width="9" style="37" customWidth="1"/>
    <col min="30" max="30" width="9" style="49" customWidth="1"/>
    <col min="31" max="31" width="12.140625" style="37" customWidth="1"/>
    <col min="32" max="16384" width="14.42578125" style="37"/>
  </cols>
  <sheetData>
    <row r="1" spans="1:31" x14ac:dyDescent="0.2">
      <c r="A1" s="27"/>
      <c r="B1" s="27"/>
      <c r="C1" s="28" t="s">
        <v>105</v>
      </c>
      <c r="D1" s="28"/>
      <c r="E1" s="29" t="s">
        <v>111</v>
      </c>
      <c r="F1" s="29"/>
      <c r="G1" s="29"/>
      <c r="H1" s="29"/>
      <c r="I1" s="29"/>
      <c r="J1" s="29"/>
      <c r="K1" s="29"/>
      <c r="L1" s="29"/>
      <c r="M1" s="30" t="s">
        <v>94</v>
      </c>
      <c r="N1" s="30"/>
      <c r="O1" s="30"/>
      <c r="P1" s="31"/>
      <c r="Q1" s="31"/>
      <c r="R1" s="31"/>
      <c r="S1" s="30"/>
      <c r="T1" s="32" t="s">
        <v>127</v>
      </c>
      <c r="U1" s="32"/>
      <c r="V1" s="33"/>
      <c r="W1" s="33"/>
      <c r="X1" s="32"/>
      <c r="Y1" s="34" t="s">
        <v>128</v>
      </c>
      <c r="Z1" s="34"/>
      <c r="AA1" s="35"/>
      <c r="AB1" s="35"/>
      <c r="AC1" s="34"/>
      <c r="AD1" s="105"/>
      <c r="AE1" s="36"/>
    </row>
    <row r="2" spans="1:31" x14ac:dyDescent="0.2">
      <c r="A2" s="27"/>
      <c r="B2" s="27"/>
      <c r="C2" s="38"/>
      <c r="D2" s="38"/>
      <c r="E2" s="29"/>
      <c r="F2" s="29"/>
      <c r="G2" s="29" t="s">
        <v>129</v>
      </c>
      <c r="H2" s="29" t="s">
        <v>130</v>
      </c>
      <c r="I2" s="29" t="s">
        <v>131</v>
      </c>
      <c r="J2" s="29" t="s">
        <v>132</v>
      </c>
      <c r="K2" s="29" t="s">
        <v>133</v>
      </c>
      <c r="L2" s="29"/>
      <c r="M2" s="30"/>
      <c r="N2" s="30"/>
      <c r="O2" s="30" t="s">
        <v>129</v>
      </c>
      <c r="P2" s="31" t="s">
        <v>130</v>
      </c>
      <c r="Q2" s="31" t="s">
        <v>131</v>
      </c>
      <c r="R2" s="31" t="s">
        <v>132</v>
      </c>
      <c r="S2" s="31" t="s">
        <v>133</v>
      </c>
      <c r="T2" s="32" t="s">
        <v>129</v>
      </c>
      <c r="U2" s="33" t="s">
        <v>130</v>
      </c>
      <c r="V2" s="33" t="s">
        <v>131</v>
      </c>
      <c r="W2" s="33" t="s">
        <v>132</v>
      </c>
      <c r="X2" s="32" t="s">
        <v>133</v>
      </c>
      <c r="Y2" s="34" t="s">
        <v>129</v>
      </c>
      <c r="Z2" s="35" t="s">
        <v>130</v>
      </c>
      <c r="AA2" s="35" t="s">
        <v>131</v>
      </c>
      <c r="AB2" s="35" t="s">
        <v>132</v>
      </c>
      <c r="AC2" s="34" t="s">
        <v>133</v>
      </c>
      <c r="AD2" s="105"/>
      <c r="AE2" s="36"/>
    </row>
    <row r="3" spans="1:31" x14ac:dyDescent="0.2">
      <c r="A3" s="27"/>
      <c r="B3" s="27"/>
      <c r="C3" s="39"/>
      <c r="D3" s="3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0"/>
      <c r="Q3" s="30"/>
      <c r="R3" s="30"/>
      <c r="S3" s="30"/>
      <c r="T3" s="40">
        <v>2</v>
      </c>
      <c r="U3" s="40">
        <v>1</v>
      </c>
      <c r="V3" s="40">
        <v>2</v>
      </c>
      <c r="W3" s="40">
        <v>2</v>
      </c>
      <c r="X3" s="40">
        <v>2</v>
      </c>
      <c r="Y3" s="41">
        <v>0.42625288306198955</v>
      </c>
      <c r="Z3" s="41">
        <v>0.32507053129625174</v>
      </c>
      <c r="AA3" s="41">
        <v>0.18579958612607914</v>
      </c>
      <c r="AB3" s="41">
        <v>4.1006370677947157E-2</v>
      </c>
      <c r="AC3" s="41">
        <v>2.1870628837732293E-2</v>
      </c>
      <c r="AD3" s="105"/>
      <c r="AE3" s="36"/>
    </row>
    <row r="4" spans="1:31" ht="76.5" x14ac:dyDescent="0.2">
      <c r="A4" s="42" t="s">
        <v>134</v>
      </c>
      <c r="B4" s="42" t="s">
        <v>135</v>
      </c>
      <c r="C4" s="43" t="s">
        <v>93</v>
      </c>
      <c r="D4" s="43" t="s">
        <v>104</v>
      </c>
      <c r="E4" s="44" t="s">
        <v>112</v>
      </c>
      <c r="F4" s="44" t="s">
        <v>92</v>
      </c>
      <c r="G4" s="44" t="s">
        <v>136</v>
      </c>
      <c r="H4" s="44" t="s">
        <v>91</v>
      </c>
      <c r="I4" s="44" t="s">
        <v>90</v>
      </c>
      <c r="J4" s="44" t="s">
        <v>137</v>
      </c>
      <c r="K4" s="44" t="s">
        <v>89</v>
      </c>
      <c r="L4" s="44" t="s">
        <v>88</v>
      </c>
      <c r="M4" s="45" t="s">
        <v>126</v>
      </c>
      <c r="N4" s="45" t="s">
        <v>87</v>
      </c>
      <c r="O4" s="45" t="s">
        <v>138</v>
      </c>
      <c r="P4" s="45" t="s">
        <v>139</v>
      </c>
      <c r="Q4" s="45" t="s">
        <v>140</v>
      </c>
      <c r="R4" s="45" t="s">
        <v>141</v>
      </c>
      <c r="S4" s="45" t="s">
        <v>142</v>
      </c>
      <c r="T4" s="46"/>
      <c r="U4" s="46"/>
      <c r="V4" s="46"/>
      <c r="W4" s="46"/>
      <c r="X4" s="46"/>
      <c r="Y4" s="47" t="s">
        <v>143</v>
      </c>
      <c r="Z4" s="47" t="s">
        <v>144</v>
      </c>
      <c r="AA4" s="47" t="s">
        <v>144</v>
      </c>
      <c r="AB4" s="47" t="s">
        <v>143</v>
      </c>
      <c r="AC4" s="47" t="s">
        <v>144</v>
      </c>
      <c r="AD4" s="106" t="s">
        <v>145</v>
      </c>
      <c r="AE4" s="78" t="s">
        <v>100</v>
      </c>
    </row>
    <row r="5" spans="1:31" x14ac:dyDescent="0.2">
      <c r="A5" s="48" t="s">
        <v>0</v>
      </c>
      <c r="B5" s="49" t="s">
        <v>146</v>
      </c>
      <c r="C5" s="50">
        <v>491634</v>
      </c>
      <c r="D5" s="50">
        <v>9114.75</v>
      </c>
      <c r="E5" s="50">
        <v>9477</v>
      </c>
      <c r="F5" s="51">
        <v>784</v>
      </c>
      <c r="G5" s="51">
        <v>1121</v>
      </c>
      <c r="H5" s="51">
        <v>550</v>
      </c>
      <c r="I5" s="50">
        <v>737</v>
      </c>
      <c r="J5" s="51">
        <v>50</v>
      </c>
      <c r="K5" s="50">
        <v>64</v>
      </c>
      <c r="L5" s="50">
        <v>918</v>
      </c>
      <c r="M5" s="50">
        <f>E5/C5*100000</f>
        <v>1927.6534983341267</v>
      </c>
      <c r="N5" s="50">
        <f>(F5/$C5)*100000</f>
        <v>159.46822229544745</v>
      </c>
      <c r="O5" s="50">
        <f>(G5/$C5)*100000</f>
        <v>228.01514948111804</v>
      </c>
      <c r="P5" s="111">
        <f t="shared" ref="P5:P36" si="0">H5/F5*100</f>
        <v>70.153061224489804</v>
      </c>
      <c r="Q5" s="50">
        <f t="shared" ref="Q5:Q36" si="1">I5/(G5+H5)*100</f>
        <v>44.105326152004785</v>
      </c>
      <c r="R5" s="50">
        <f t="shared" ref="R5:R36" si="2">(J5/$C5)*100000</f>
        <v>10.170167238230066</v>
      </c>
      <c r="S5" s="50">
        <f t="shared" ref="S5:S36" si="3">(K5/L5)*100</f>
        <v>6.9716775599128544</v>
      </c>
      <c r="T5" s="53">
        <f t="shared" ref="T5:T36" si="4">O5^(1/T$3)</f>
        <v>15.10017051165708</v>
      </c>
      <c r="U5" s="53">
        <f t="shared" ref="U5:U36" si="5">P5^(1/U$3)</f>
        <v>70.153061224489804</v>
      </c>
      <c r="V5" s="53">
        <f t="shared" ref="V5:V36" si="6">Q5^(1/V$3)</f>
        <v>6.6411840926151706</v>
      </c>
      <c r="W5" s="53">
        <f t="shared" ref="W5:W36" si="7">R5^(1/W$3)</f>
        <v>3.1890699644614364</v>
      </c>
      <c r="X5" s="53">
        <f t="shared" ref="X5:X36" si="8">S5^(1/X$3)</f>
        <v>2.6403934479377984</v>
      </c>
      <c r="Y5" s="54">
        <f t="shared" ref="Y5:Y36" si="9">1-(T5-T$96)/(T$95-T$96)</f>
        <v>0.52812378975700824</v>
      </c>
      <c r="Z5" s="54">
        <f t="shared" ref="Z5:Z36" si="10">(U5-U$96)/(U$95-U$96)</f>
        <v>0.37079426365140661</v>
      </c>
      <c r="AA5" s="54">
        <f t="shared" ref="AA5:AA36" si="11">(V5-V$96)/(V$95-V$96)</f>
        <v>0.34435955020027409</v>
      </c>
      <c r="AB5" s="54">
        <f t="shared" ref="AB5:AB36" si="12">1-(W5-W$96)/(W$95-W$96)</f>
        <v>0.69045510455096459</v>
      </c>
      <c r="AC5" s="54">
        <f t="shared" ref="AC5:AC36" si="13">(X5-X$96)/(X$95-X$96)</f>
        <v>0.41993257854642424</v>
      </c>
      <c r="AD5" s="107">
        <f>Z5*Z$3+Y5*Y$3+AB5*AB$3+AA5*AA$3+AC5*AC$3</f>
        <v>0.447127685706046</v>
      </c>
      <c r="AE5" s="55" t="str">
        <f t="shared" ref="AE5:AE36" si="14">IF(AD5&gt;$AD$97,$AE$97,(IF(AD5&gt;$AD$98,$AE$98,(IF(AD5&gt;$AD$99,$AE$99,(IF(AD5&gt;$AD$100,$AE$100,$AE$101)))))))</f>
        <v>C</v>
      </c>
    </row>
    <row r="6" spans="1:31" x14ac:dyDescent="0.2">
      <c r="A6" s="48" t="s">
        <v>1</v>
      </c>
      <c r="B6" s="49" t="s">
        <v>147</v>
      </c>
      <c r="C6" s="50">
        <v>178596</v>
      </c>
      <c r="D6" s="50">
        <v>11330.25</v>
      </c>
      <c r="E6" s="50">
        <v>5467</v>
      </c>
      <c r="F6" s="51">
        <v>692</v>
      </c>
      <c r="G6" s="51">
        <v>851</v>
      </c>
      <c r="H6" s="51">
        <v>476</v>
      </c>
      <c r="I6" s="50">
        <v>299</v>
      </c>
      <c r="J6" s="51">
        <v>112</v>
      </c>
      <c r="K6" s="50">
        <v>33</v>
      </c>
      <c r="L6" s="50">
        <v>480</v>
      </c>
      <c r="M6" s="50">
        <f t="shared" ref="M6:M69" si="15">E6/C6*100000</f>
        <v>3061.0987928061099</v>
      </c>
      <c r="N6" s="50">
        <f t="shared" ref="N6:N37" si="16">(F6/C6)*100000</f>
        <v>387.46668458420118</v>
      </c>
      <c r="O6" s="50">
        <f t="shared" ref="O6:O37" si="17">(G6/$C6)*100000</f>
        <v>476.4944343658313</v>
      </c>
      <c r="P6" s="111">
        <f t="shared" si="0"/>
        <v>68.786127167630056</v>
      </c>
      <c r="Q6" s="50">
        <f t="shared" si="1"/>
        <v>22.532027128862094</v>
      </c>
      <c r="R6" s="50">
        <f t="shared" si="2"/>
        <v>62.711370915362046</v>
      </c>
      <c r="S6" s="50">
        <f t="shared" si="3"/>
        <v>6.8750000000000009</v>
      </c>
      <c r="T6" s="53">
        <f t="shared" si="4"/>
        <v>21.828752469296802</v>
      </c>
      <c r="U6" s="53">
        <f t="shared" si="5"/>
        <v>68.786127167630056</v>
      </c>
      <c r="V6" s="53">
        <f t="shared" si="6"/>
        <v>4.7467912455533678</v>
      </c>
      <c r="W6" s="53">
        <f t="shared" si="7"/>
        <v>7.919051137311973</v>
      </c>
      <c r="X6" s="53">
        <f t="shared" si="8"/>
        <v>2.6220221204253789</v>
      </c>
      <c r="Y6" s="54">
        <f t="shared" si="9"/>
        <v>0.31785743865658123</v>
      </c>
      <c r="Z6" s="54">
        <f t="shared" si="10"/>
        <v>0.34197781596625515</v>
      </c>
      <c r="AA6" s="54">
        <f t="shared" si="11"/>
        <v>0.14612963690668215</v>
      </c>
      <c r="AB6" s="54">
        <f t="shared" si="12"/>
        <v>0.23134271631799397</v>
      </c>
      <c r="AC6" s="54">
        <f t="shared" si="13"/>
        <v>0.4143936889938562</v>
      </c>
      <c r="AD6" s="107">
        <f t="shared" ref="AD6:AD69" si="18">Z6*Z$3+Y6*Y$3+AB6*AB$3+AA6*AA$3+AC6*AC$3</f>
        <v>0.29235496175942755</v>
      </c>
      <c r="AE6" s="55" t="str">
        <f t="shared" si="14"/>
        <v>D</v>
      </c>
    </row>
    <row r="7" spans="1:31" x14ac:dyDescent="0.2">
      <c r="A7" s="48" t="s">
        <v>2</v>
      </c>
      <c r="B7" s="49" t="s">
        <v>148</v>
      </c>
      <c r="C7" s="50">
        <v>229114</v>
      </c>
      <c r="D7" s="50">
        <v>11700</v>
      </c>
      <c r="E7" s="50">
        <v>4284</v>
      </c>
      <c r="F7" s="51">
        <v>608</v>
      </c>
      <c r="G7" s="51">
        <v>973</v>
      </c>
      <c r="H7" s="51">
        <v>407</v>
      </c>
      <c r="I7" s="50">
        <v>376</v>
      </c>
      <c r="J7" s="51">
        <v>57</v>
      </c>
      <c r="K7" s="50">
        <v>51</v>
      </c>
      <c r="L7" s="50">
        <v>690</v>
      </c>
      <c r="M7" s="50">
        <f t="shared" si="15"/>
        <v>1869.8115348691047</v>
      </c>
      <c r="N7" s="50">
        <f t="shared" si="16"/>
        <v>265.37007777787477</v>
      </c>
      <c r="O7" s="50">
        <f t="shared" si="17"/>
        <v>424.67941723334235</v>
      </c>
      <c r="P7" s="111">
        <f t="shared" si="0"/>
        <v>66.94078947368422</v>
      </c>
      <c r="Q7" s="50">
        <f t="shared" si="1"/>
        <v>27.246376811594203</v>
      </c>
      <c r="R7" s="50">
        <f t="shared" si="2"/>
        <v>24.878444791675761</v>
      </c>
      <c r="S7" s="50">
        <f t="shared" si="3"/>
        <v>7.3913043478260869</v>
      </c>
      <c r="T7" s="53">
        <f t="shared" si="4"/>
        <v>20.607751387119905</v>
      </c>
      <c r="U7" s="53">
        <f t="shared" si="5"/>
        <v>66.94078947368422</v>
      </c>
      <c r="V7" s="53">
        <f t="shared" si="6"/>
        <v>5.2198062044097195</v>
      </c>
      <c r="W7" s="53">
        <f t="shared" si="7"/>
        <v>4.9878296674681826</v>
      </c>
      <c r="X7" s="53">
        <f t="shared" si="8"/>
        <v>2.7186953392806057</v>
      </c>
      <c r="Y7" s="54">
        <f t="shared" si="9"/>
        <v>0.35601338947286099</v>
      </c>
      <c r="Z7" s="54">
        <f t="shared" si="10"/>
        <v>0.30307610241820782</v>
      </c>
      <c r="AA7" s="54">
        <f t="shared" si="11"/>
        <v>0.1956260834468477</v>
      </c>
      <c r="AB7" s="54">
        <f t="shared" si="12"/>
        <v>0.51585972395096835</v>
      </c>
      <c r="AC7" s="54">
        <f t="shared" si="13"/>
        <v>0.44354031879338224</v>
      </c>
      <c r="AD7" s="107">
        <f t="shared" si="18"/>
        <v>0.31747412939270858</v>
      </c>
      <c r="AE7" s="55" t="str">
        <f t="shared" si="14"/>
        <v>D</v>
      </c>
    </row>
    <row r="8" spans="1:31" x14ac:dyDescent="0.2">
      <c r="A8" s="48" t="s">
        <v>3</v>
      </c>
      <c r="B8" s="49" t="s">
        <v>149</v>
      </c>
      <c r="C8" s="50">
        <v>224423</v>
      </c>
      <c r="D8" s="50">
        <v>9363</v>
      </c>
      <c r="E8" s="50">
        <v>3496</v>
      </c>
      <c r="F8" s="51">
        <v>378</v>
      </c>
      <c r="G8" s="51">
        <v>440</v>
      </c>
      <c r="H8" s="51">
        <v>266</v>
      </c>
      <c r="I8" s="50">
        <v>172</v>
      </c>
      <c r="J8" s="51">
        <v>71</v>
      </c>
      <c r="K8" s="50">
        <v>15</v>
      </c>
      <c r="L8" s="50">
        <v>100</v>
      </c>
      <c r="M8" s="50">
        <f t="shared" si="15"/>
        <v>1557.7725990651581</v>
      </c>
      <c r="N8" s="50">
        <f t="shared" si="16"/>
        <v>168.43193433828083</v>
      </c>
      <c r="O8" s="50">
        <f t="shared" si="17"/>
        <v>196.05833626678191</v>
      </c>
      <c r="P8" s="111">
        <f t="shared" si="0"/>
        <v>70.370370370370367</v>
      </c>
      <c r="Q8" s="50">
        <f t="shared" si="1"/>
        <v>24.362606232294617</v>
      </c>
      <c r="R8" s="50">
        <f t="shared" si="2"/>
        <v>31.636686079412538</v>
      </c>
      <c r="S8" s="50">
        <f t="shared" si="3"/>
        <v>15</v>
      </c>
      <c r="T8" s="53">
        <f t="shared" si="4"/>
        <v>14.002083283096908</v>
      </c>
      <c r="U8" s="53">
        <f t="shared" si="5"/>
        <v>70.370370370370367</v>
      </c>
      <c r="V8" s="53">
        <f t="shared" si="6"/>
        <v>4.9358490892950337</v>
      </c>
      <c r="W8" s="53">
        <f t="shared" si="7"/>
        <v>5.6246498628281332</v>
      </c>
      <c r="X8" s="53">
        <f t="shared" si="8"/>
        <v>3.872983346207417</v>
      </c>
      <c r="Y8" s="54">
        <f t="shared" si="9"/>
        <v>0.56243871616987162</v>
      </c>
      <c r="Z8" s="54">
        <f t="shared" si="10"/>
        <v>0.37537537537537524</v>
      </c>
      <c r="AA8" s="54">
        <f t="shared" si="11"/>
        <v>0.16591271412348566</v>
      </c>
      <c r="AB8" s="54">
        <f t="shared" si="12"/>
        <v>0.45404720713908953</v>
      </c>
      <c r="AC8" s="54">
        <f t="shared" si="13"/>
        <v>0.79155402536408814</v>
      </c>
      <c r="AD8" s="107">
        <f t="shared" si="18"/>
        <v>0.42852172301407621</v>
      </c>
      <c r="AE8" s="55" t="str">
        <f t="shared" si="14"/>
        <v>C</v>
      </c>
    </row>
    <row r="9" spans="1:31" x14ac:dyDescent="0.2">
      <c r="A9" s="48" t="s">
        <v>4</v>
      </c>
      <c r="B9" s="49" t="s">
        <v>150</v>
      </c>
      <c r="C9" s="50">
        <v>284716</v>
      </c>
      <c r="D9" s="50">
        <v>8310</v>
      </c>
      <c r="E9" s="50">
        <v>2015</v>
      </c>
      <c r="F9" s="51">
        <v>283</v>
      </c>
      <c r="G9" s="51">
        <v>260</v>
      </c>
      <c r="H9" s="51">
        <v>203</v>
      </c>
      <c r="I9" s="50">
        <v>500</v>
      </c>
      <c r="J9" s="51">
        <v>10</v>
      </c>
      <c r="K9" s="50">
        <v>4</v>
      </c>
      <c r="L9" s="50">
        <v>257</v>
      </c>
      <c r="M9" s="50">
        <f t="shared" si="15"/>
        <v>707.7227834052178</v>
      </c>
      <c r="N9" s="50">
        <f t="shared" si="16"/>
        <v>99.397294145745249</v>
      </c>
      <c r="O9" s="50">
        <f t="shared" si="17"/>
        <v>91.319068826479722</v>
      </c>
      <c r="P9" s="111">
        <f t="shared" si="0"/>
        <v>71.731448763250881</v>
      </c>
      <c r="Q9" s="50">
        <f t="shared" si="1"/>
        <v>107.99136069114471</v>
      </c>
      <c r="R9" s="50">
        <f t="shared" si="2"/>
        <v>3.5122718779415272</v>
      </c>
      <c r="S9" s="50">
        <f t="shared" si="3"/>
        <v>1.556420233463035</v>
      </c>
      <c r="T9" s="53">
        <f t="shared" si="4"/>
        <v>9.5561011310303599</v>
      </c>
      <c r="U9" s="53">
        <f t="shared" si="5"/>
        <v>71.731448763250881</v>
      </c>
      <c r="V9" s="53">
        <f t="shared" si="6"/>
        <v>10.391889178159316</v>
      </c>
      <c r="W9" s="53">
        <f t="shared" si="7"/>
        <v>1.8741056208073033</v>
      </c>
      <c r="X9" s="53">
        <f t="shared" si="8"/>
        <v>1.2475657231036108</v>
      </c>
      <c r="Y9" s="54">
        <f t="shared" si="9"/>
        <v>0.70137444587607334</v>
      </c>
      <c r="Z9" s="54">
        <f t="shared" si="10"/>
        <v>0.4040683793333969</v>
      </c>
      <c r="AA9" s="54">
        <f t="shared" si="11"/>
        <v>0.7368346089244554</v>
      </c>
      <c r="AB9" s="54">
        <f t="shared" si="12"/>
        <v>0.8180912194094131</v>
      </c>
      <c r="AC9" s="54">
        <f t="shared" si="13"/>
        <v>0</v>
      </c>
      <c r="AD9" s="107">
        <f t="shared" si="18"/>
        <v>0.60076411958361575</v>
      </c>
      <c r="AE9" s="55" t="str">
        <f t="shared" si="14"/>
        <v>B</v>
      </c>
    </row>
    <row r="10" spans="1:31" x14ac:dyDescent="0.2">
      <c r="A10" s="48" t="s">
        <v>5</v>
      </c>
      <c r="B10" s="49" t="s">
        <v>150</v>
      </c>
      <c r="C10" s="50">
        <v>228069</v>
      </c>
      <c r="D10" s="50">
        <v>9535.5</v>
      </c>
      <c r="E10" s="50">
        <v>3511</v>
      </c>
      <c r="F10" s="51">
        <v>399</v>
      </c>
      <c r="G10" s="51">
        <v>428</v>
      </c>
      <c r="H10" s="51">
        <v>317</v>
      </c>
      <c r="I10" s="50">
        <v>448</v>
      </c>
      <c r="J10" s="51">
        <v>25</v>
      </c>
      <c r="K10" s="50">
        <v>24</v>
      </c>
      <c r="L10" s="50">
        <v>341</v>
      </c>
      <c r="M10" s="50">
        <f t="shared" si="15"/>
        <v>1539.4463956083466</v>
      </c>
      <c r="N10" s="50">
        <f t="shared" si="16"/>
        <v>174.94705549636294</v>
      </c>
      <c r="O10" s="50">
        <f t="shared" si="17"/>
        <v>187.66250564522142</v>
      </c>
      <c r="P10" s="111">
        <f t="shared" si="0"/>
        <v>79.448621553884706</v>
      </c>
      <c r="Q10" s="50">
        <f t="shared" si="1"/>
        <v>60.134228187919462</v>
      </c>
      <c r="R10" s="50">
        <f t="shared" si="2"/>
        <v>10.961594955912465</v>
      </c>
      <c r="S10" s="50">
        <f t="shared" si="3"/>
        <v>7.0381231671554261</v>
      </c>
      <c r="T10" s="53">
        <f t="shared" si="4"/>
        <v>13.698996519644108</v>
      </c>
      <c r="U10" s="53">
        <f t="shared" si="5"/>
        <v>79.448621553884706</v>
      </c>
      <c r="V10" s="53">
        <f t="shared" si="6"/>
        <v>7.7546262442441067</v>
      </c>
      <c r="W10" s="53">
        <f t="shared" si="7"/>
        <v>3.3108299497123777</v>
      </c>
      <c r="X10" s="53">
        <f t="shared" si="8"/>
        <v>2.6529461297122916</v>
      </c>
      <c r="Y10" s="54">
        <f t="shared" si="9"/>
        <v>0.57191009486738453</v>
      </c>
      <c r="Z10" s="54">
        <f t="shared" si="10"/>
        <v>0.56675472464946131</v>
      </c>
      <c r="AA10" s="54">
        <f t="shared" si="11"/>
        <v>0.46087051650653243</v>
      </c>
      <c r="AB10" s="54">
        <f t="shared" si="12"/>
        <v>0.67863655484073782</v>
      </c>
      <c r="AC10" s="54">
        <f t="shared" si="13"/>
        <v>0.42371716721539487</v>
      </c>
      <c r="AD10" s="107">
        <f t="shared" si="18"/>
        <v>0.55073852049031347</v>
      </c>
      <c r="AE10" s="55" t="str">
        <f t="shared" si="14"/>
        <v>C</v>
      </c>
    </row>
    <row r="11" spans="1:31" x14ac:dyDescent="0.2">
      <c r="A11" s="48" t="s">
        <v>6</v>
      </c>
      <c r="B11" s="49" t="s">
        <v>150</v>
      </c>
      <c r="C11" s="50">
        <v>251091</v>
      </c>
      <c r="D11" s="50">
        <v>9467.25</v>
      </c>
      <c r="E11" s="50">
        <v>3645</v>
      </c>
      <c r="F11" s="51">
        <v>525</v>
      </c>
      <c r="G11" s="51">
        <v>440</v>
      </c>
      <c r="H11" s="51">
        <v>382</v>
      </c>
      <c r="I11" s="50">
        <v>966</v>
      </c>
      <c r="J11" s="51">
        <v>39</v>
      </c>
      <c r="K11" s="50">
        <v>22</v>
      </c>
      <c r="L11" s="50">
        <v>401</v>
      </c>
      <c r="M11" s="50">
        <f t="shared" si="15"/>
        <v>1451.6649342270332</v>
      </c>
      <c r="N11" s="50">
        <f t="shared" si="16"/>
        <v>209.08754196685663</v>
      </c>
      <c r="O11" s="50">
        <f t="shared" si="17"/>
        <v>175.2352732674608</v>
      </c>
      <c r="P11" s="111">
        <f t="shared" si="0"/>
        <v>72.761904761904759</v>
      </c>
      <c r="Q11" s="50">
        <f t="shared" si="1"/>
        <v>117.51824817518248</v>
      </c>
      <c r="R11" s="50">
        <f t="shared" si="2"/>
        <v>15.532217403252206</v>
      </c>
      <c r="S11" s="50">
        <f t="shared" si="3"/>
        <v>5.4862842892768073</v>
      </c>
      <c r="T11" s="53">
        <f t="shared" si="4"/>
        <v>13.237646062176644</v>
      </c>
      <c r="U11" s="53">
        <f t="shared" si="5"/>
        <v>72.761904761904759</v>
      </c>
      <c r="V11" s="53">
        <f t="shared" si="6"/>
        <v>10.840583387215952</v>
      </c>
      <c r="W11" s="53">
        <f t="shared" si="7"/>
        <v>3.9410934273691365</v>
      </c>
      <c r="X11" s="53">
        <f t="shared" si="8"/>
        <v>2.3422818552165765</v>
      </c>
      <c r="Y11" s="54">
        <f t="shared" si="9"/>
        <v>0.58632717083984176</v>
      </c>
      <c r="Z11" s="54">
        <f t="shared" si="10"/>
        <v>0.42579150579150565</v>
      </c>
      <c r="AA11" s="54">
        <f t="shared" si="11"/>
        <v>0.78378612391491087</v>
      </c>
      <c r="AB11" s="54">
        <f t="shared" si="12"/>
        <v>0.61746046134930699</v>
      </c>
      <c r="AC11" s="54">
        <f t="shared" si="13"/>
        <v>0.3300529993321985</v>
      </c>
      <c r="AD11" s="107">
        <f t="shared" si="18"/>
        <v>0.56650133463413299</v>
      </c>
      <c r="AE11" s="55" t="str">
        <f t="shared" si="14"/>
        <v>C</v>
      </c>
    </row>
    <row r="12" spans="1:31" x14ac:dyDescent="0.2">
      <c r="A12" s="48" t="s">
        <v>7</v>
      </c>
      <c r="B12" s="49" t="s">
        <v>149</v>
      </c>
      <c r="C12" s="50">
        <v>478486</v>
      </c>
      <c r="D12" s="50">
        <v>9096</v>
      </c>
      <c r="E12" s="50">
        <v>7623</v>
      </c>
      <c r="F12" s="51">
        <v>755</v>
      </c>
      <c r="G12" s="51">
        <v>390</v>
      </c>
      <c r="H12" s="51">
        <v>639</v>
      </c>
      <c r="I12" s="50">
        <v>856</v>
      </c>
      <c r="J12" s="51">
        <v>80</v>
      </c>
      <c r="K12" s="50">
        <v>35</v>
      </c>
      <c r="L12" s="50">
        <v>588</v>
      </c>
      <c r="M12" s="50">
        <f t="shared" si="15"/>
        <v>1593.1500608168265</v>
      </c>
      <c r="N12" s="50">
        <f t="shared" si="16"/>
        <v>157.78936060825185</v>
      </c>
      <c r="O12" s="50">
        <f t="shared" si="17"/>
        <v>81.507086936712881</v>
      </c>
      <c r="P12" s="111">
        <f t="shared" si="0"/>
        <v>84.63576158940397</v>
      </c>
      <c r="Q12" s="50">
        <f t="shared" si="1"/>
        <v>83.187560738581141</v>
      </c>
      <c r="R12" s="50">
        <f t="shared" si="2"/>
        <v>16.719402448556487</v>
      </c>
      <c r="S12" s="50">
        <f t="shared" si="3"/>
        <v>5.9523809523809517</v>
      </c>
      <c r="T12" s="53">
        <f t="shared" si="4"/>
        <v>9.028127543223615</v>
      </c>
      <c r="U12" s="53">
        <f t="shared" si="5"/>
        <v>84.63576158940397</v>
      </c>
      <c r="V12" s="53">
        <f t="shared" si="6"/>
        <v>9.1207215031806079</v>
      </c>
      <c r="W12" s="53">
        <f t="shared" si="7"/>
        <v>4.0889365914081486</v>
      </c>
      <c r="X12" s="53">
        <f t="shared" si="8"/>
        <v>2.4397501823713328</v>
      </c>
      <c r="Y12" s="54">
        <f t="shared" si="9"/>
        <v>0.71787347650160904</v>
      </c>
      <c r="Z12" s="54">
        <f t="shared" si="10"/>
        <v>0.67610524431716468</v>
      </c>
      <c r="AA12" s="54">
        <f t="shared" si="11"/>
        <v>0.6038191900880342</v>
      </c>
      <c r="AB12" s="54">
        <f t="shared" si="12"/>
        <v>0.60311016572541054</v>
      </c>
      <c r="AC12" s="54">
        <f t="shared" si="13"/>
        <v>0.35943935144087436</v>
      </c>
      <c r="AD12" s="107">
        <f t="shared" si="18"/>
        <v>0.6705594092886612</v>
      </c>
      <c r="AE12" s="55" t="str">
        <f t="shared" si="14"/>
        <v>B</v>
      </c>
    </row>
    <row r="13" spans="1:31" x14ac:dyDescent="0.2">
      <c r="A13" s="48" t="s">
        <v>8</v>
      </c>
      <c r="B13" s="49" t="s">
        <v>148</v>
      </c>
      <c r="C13" s="50">
        <v>247102</v>
      </c>
      <c r="D13" s="50">
        <v>10580.75</v>
      </c>
      <c r="E13" s="50">
        <v>4338</v>
      </c>
      <c r="F13" s="51">
        <v>510</v>
      </c>
      <c r="G13" s="51">
        <v>641</v>
      </c>
      <c r="H13" s="51">
        <v>329</v>
      </c>
      <c r="I13" s="50">
        <v>499</v>
      </c>
      <c r="J13" s="51">
        <v>62</v>
      </c>
      <c r="K13" s="50">
        <v>71</v>
      </c>
      <c r="L13" s="50">
        <v>478</v>
      </c>
      <c r="M13" s="50">
        <f t="shared" si="15"/>
        <v>1755.5503395359003</v>
      </c>
      <c r="N13" s="50">
        <f t="shared" si="16"/>
        <v>206.39250188181401</v>
      </c>
      <c r="O13" s="50">
        <f t="shared" si="17"/>
        <v>259.40704648282895</v>
      </c>
      <c r="P13" s="111">
        <f t="shared" si="0"/>
        <v>64.509803921568633</v>
      </c>
      <c r="Q13" s="50">
        <f t="shared" si="1"/>
        <v>51.44329896907216</v>
      </c>
      <c r="R13" s="50">
        <f t="shared" si="2"/>
        <v>25.090853169946016</v>
      </c>
      <c r="S13" s="50">
        <f t="shared" si="3"/>
        <v>14.853556485355648</v>
      </c>
      <c r="T13" s="53">
        <f t="shared" si="4"/>
        <v>16.106118293456959</v>
      </c>
      <c r="U13" s="53">
        <f t="shared" si="5"/>
        <v>64.509803921568633</v>
      </c>
      <c r="V13" s="53">
        <f t="shared" si="6"/>
        <v>7.1723984112061263</v>
      </c>
      <c r="W13" s="53">
        <f t="shared" si="7"/>
        <v>5.0090770776607156</v>
      </c>
      <c r="X13" s="53">
        <f t="shared" si="8"/>
        <v>3.8540311993230736</v>
      </c>
      <c r="Y13" s="54">
        <f t="shared" si="9"/>
        <v>0.49668819592635427</v>
      </c>
      <c r="Z13" s="54">
        <f t="shared" si="10"/>
        <v>0.25182829888712244</v>
      </c>
      <c r="AA13" s="54">
        <f t="shared" si="11"/>
        <v>0.39994599758257054</v>
      </c>
      <c r="AB13" s="54">
        <f t="shared" si="12"/>
        <v>0.51379735860937847</v>
      </c>
      <c r="AC13" s="54">
        <f t="shared" si="13"/>
        <v>0.78584002084778626</v>
      </c>
      <c r="AD13" s="107">
        <f t="shared" si="18"/>
        <v>0.40614231559704256</v>
      </c>
      <c r="AE13" s="55" t="str">
        <f t="shared" si="14"/>
        <v>C</v>
      </c>
    </row>
    <row r="14" spans="1:31" x14ac:dyDescent="0.2">
      <c r="A14" s="48" t="s">
        <v>9</v>
      </c>
      <c r="B14" s="49" t="s">
        <v>150</v>
      </c>
      <c r="C14" s="50">
        <v>398847</v>
      </c>
      <c r="D14" s="50">
        <v>8364</v>
      </c>
      <c r="E14" s="50">
        <v>4755</v>
      </c>
      <c r="F14" s="51">
        <v>522</v>
      </c>
      <c r="G14" s="51">
        <v>234</v>
      </c>
      <c r="H14" s="51">
        <v>499</v>
      </c>
      <c r="I14" s="50">
        <v>895</v>
      </c>
      <c r="J14" s="51">
        <v>19</v>
      </c>
      <c r="K14" s="50">
        <v>16</v>
      </c>
      <c r="L14" s="50">
        <v>411</v>
      </c>
      <c r="M14" s="50">
        <f t="shared" si="15"/>
        <v>1192.1864775214556</v>
      </c>
      <c r="N14" s="50">
        <f t="shared" si="16"/>
        <v>130.87725368374339</v>
      </c>
      <c r="O14" s="50">
        <f t="shared" si="17"/>
        <v>58.669113720298768</v>
      </c>
      <c r="P14" s="111">
        <f t="shared" si="0"/>
        <v>95.593869731800766</v>
      </c>
      <c r="Q14" s="50">
        <f t="shared" si="1"/>
        <v>122.10095497953614</v>
      </c>
      <c r="R14" s="50">
        <f t="shared" si="2"/>
        <v>4.7637314559216941</v>
      </c>
      <c r="S14" s="50">
        <f t="shared" si="3"/>
        <v>3.8929440389294405</v>
      </c>
      <c r="T14" s="53">
        <f t="shared" si="4"/>
        <v>7.6595766018950924</v>
      </c>
      <c r="U14" s="53">
        <f t="shared" si="5"/>
        <v>95.593869731800766</v>
      </c>
      <c r="V14" s="53">
        <f t="shared" si="6"/>
        <v>11.049930089350617</v>
      </c>
      <c r="W14" s="53">
        <f t="shared" si="7"/>
        <v>2.1825974104084551</v>
      </c>
      <c r="X14" s="53">
        <f t="shared" si="8"/>
        <v>1.9730544946679605</v>
      </c>
      <c r="Y14" s="54">
        <f t="shared" si="9"/>
        <v>0.7606403201753309</v>
      </c>
      <c r="Z14" s="54">
        <f t="shared" si="10"/>
        <v>0.90711401056228635</v>
      </c>
      <c r="AA14" s="54">
        <f t="shared" si="11"/>
        <v>0.80569223419019964</v>
      </c>
      <c r="AB14" s="54">
        <f t="shared" si="12"/>
        <v>0.78814767479511327</v>
      </c>
      <c r="AC14" s="54">
        <f t="shared" si="13"/>
        <v>0.21873227041468005</v>
      </c>
      <c r="AD14" s="107">
        <f t="shared" si="18"/>
        <v>0.80590133446790535</v>
      </c>
      <c r="AE14" s="55" t="str">
        <f t="shared" si="14"/>
        <v>A</v>
      </c>
    </row>
    <row r="15" spans="1:31" x14ac:dyDescent="0.2">
      <c r="A15" s="48" t="s">
        <v>10</v>
      </c>
      <c r="B15" s="49" t="s">
        <v>150</v>
      </c>
      <c r="C15" s="50">
        <v>2025064</v>
      </c>
      <c r="D15" s="50">
        <v>15865</v>
      </c>
      <c r="E15" s="50">
        <v>14393</v>
      </c>
      <c r="F15" s="51">
        <v>1298</v>
      </c>
      <c r="G15" s="51">
        <v>1636</v>
      </c>
      <c r="H15" s="51">
        <v>891</v>
      </c>
      <c r="I15" s="50">
        <v>3452</v>
      </c>
      <c r="J15" s="51">
        <v>180</v>
      </c>
      <c r="K15" s="50">
        <v>53</v>
      </c>
      <c r="L15" s="50">
        <v>1122</v>
      </c>
      <c r="M15" s="50">
        <f t="shared" si="15"/>
        <v>710.74296911109968</v>
      </c>
      <c r="N15" s="50">
        <f t="shared" si="16"/>
        <v>64.096739658598437</v>
      </c>
      <c r="O15" s="50">
        <f t="shared" si="17"/>
        <v>80.787570170621763</v>
      </c>
      <c r="P15" s="111">
        <f t="shared" si="0"/>
        <v>68.644067796610159</v>
      </c>
      <c r="Q15" s="50">
        <f t="shared" si="1"/>
        <v>136.60466956865849</v>
      </c>
      <c r="R15" s="50">
        <f t="shared" si="2"/>
        <v>8.8886079649828353</v>
      </c>
      <c r="S15" s="50">
        <f t="shared" si="3"/>
        <v>4.7237076648841354</v>
      </c>
      <c r="T15" s="53">
        <f t="shared" si="4"/>
        <v>8.9881905949207468</v>
      </c>
      <c r="U15" s="53">
        <f t="shared" si="5"/>
        <v>68.644067796610159</v>
      </c>
      <c r="V15" s="53">
        <f t="shared" si="6"/>
        <v>11.687800031171756</v>
      </c>
      <c r="W15" s="53">
        <f t="shared" si="7"/>
        <v>2.9813768572561967</v>
      </c>
      <c r="X15" s="53">
        <f t="shared" si="8"/>
        <v>2.1734092262811751</v>
      </c>
      <c r="Y15" s="54">
        <f t="shared" si="9"/>
        <v>0.71912149524413116</v>
      </c>
      <c r="Z15" s="54">
        <f t="shared" si="10"/>
        <v>0.33898305084745733</v>
      </c>
      <c r="AA15" s="54">
        <f t="shared" si="11"/>
        <v>0.8724391623449953</v>
      </c>
      <c r="AB15" s="54">
        <f t="shared" si="12"/>
        <v>0.71061469398354971</v>
      </c>
      <c r="AC15" s="54">
        <f t="shared" si="13"/>
        <v>0.27913850556506814</v>
      </c>
      <c r="AD15" s="107">
        <f t="shared" si="18"/>
        <v>0.61406451054316868</v>
      </c>
      <c r="AE15" s="55" t="str">
        <f t="shared" si="14"/>
        <v>B</v>
      </c>
    </row>
    <row r="16" spans="1:31" x14ac:dyDescent="0.2">
      <c r="A16" s="48" t="s">
        <v>11</v>
      </c>
      <c r="B16" s="49" t="s">
        <v>148</v>
      </c>
      <c r="C16" s="50">
        <v>863392</v>
      </c>
      <c r="D16" s="50">
        <v>10737.25</v>
      </c>
      <c r="E16" s="50">
        <v>7771</v>
      </c>
      <c r="F16" s="51">
        <v>866</v>
      </c>
      <c r="G16" s="51">
        <v>1416</v>
      </c>
      <c r="H16" s="51">
        <v>467</v>
      </c>
      <c r="I16" s="50">
        <v>1320</v>
      </c>
      <c r="J16" s="51">
        <v>74</v>
      </c>
      <c r="K16" s="50">
        <v>25</v>
      </c>
      <c r="L16" s="50">
        <v>554</v>
      </c>
      <c r="M16" s="50">
        <f t="shared" si="15"/>
        <v>900.05466809977395</v>
      </c>
      <c r="N16" s="50">
        <f t="shared" si="16"/>
        <v>100.30206441569993</v>
      </c>
      <c r="O16" s="50">
        <f t="shared" si="17"/>
        <v>164.00429932174492</v>
      </c>
      <c r="P16" s="111">
        <f t="shared" si="0"/>
        <v>53.926096997690529</v>
      </c>
      <c r="Q16" s="50">
        <f t="shared" si="1"/>
        <v>70.100902814657459</v>
      </c>
      <c r="R16" s="50">
        <f t="shared" si="2"/>
        <v>8.5708461509951448</v>
      </c>
      <c r="S16" s="50">
        <f t="shared" si="3"/>
        <v>4.512635379061372</v>
      </c>
      <c r="T16" s="53">
        <f t="shared" si="4"/>
        <v>12.8064163340782</v>
      </c>
      <c r="U16" s="53">
        <f t="shared" si="5"/>
        <v>53.926096997690529</v>
      </c>
      <c r="V16" s="53">
        <f t="shared" si="6"/>
        <v>8.3726281903986077</v>
      </c>
      <c r="W16" s="53">
        <f t="shared" si="7"/>
        <v>2.9276007499307592</v>
      </c>
      <c r="X16" s="53">
        <f t="shared" si="8"/>
        <v>2.124296443310437</v>
      </c>
      <c r="Y16" s="54">
        <f t="shared" si="9"/>
        <v>0.59980298223429729</v>
      </c>
      <c r="Z16" s="54">
        <f t="shared" si="10"/>
        <v>2.8712315086448878E-2</v>
      </c>
      <c r="AA16" s="54">
        <f t="shared" si="11"/>
        <v>0.52553845082199646</v>
      </c>
      <c r="AB16" s="54">
        <f t="shared" si="12"/>
        <v>0.715834435069575</v>
      </c>
      <c r="AC16" s="54">
        <f t="shared" si="13"/>
        <v>0.26433117711750426</v>
      </c>
      <c r="AD16" s="107">
        <f t="shared" si="18"/>
        <v>0.39778096587599321</v>
      </c>
      <c r="AE16" s="55" t="str">
        <f t="shared" si="14"/>
        <v>D</v>
      </c>
    </row>
    <row r="17" spans="1:31" x14ac:dyDescent="0.2">
      <c r="A17" s="48" t="s">
        <v>12</v>
      </c>
      <c r="B17" s="49" t="s">
        <v>149</v>
      </c>
      <c r="C17" s="50">
        <v>77454</v>
      </c>
      <c r="D17" s="50">
        <v>10105.5</v>
      </c>
      <c r="E17" s="50">
        <v>673</v>
      </c>
      <c r="F17" s="51">
        <v>89</v>
      </c>
      <c r="G17" s="51">
        <v>35</v>
      </c>
      <c r="H17" s="51">
        <v>72</v>
      </c>
      <c r="I17" s="50">
        <v>86</v>
      </c>
      <c r="J17" s="51">
        <v>6</v>
      </c>
      <c r="K17" s="50">
        <v>5</v>
      </c>
      <c r="L17" s="50">
        <v>56</v>
      </c>
      <c r="M17" s="50">
        <f t="shared" si="15"/>
        <v>868.90283264905622</v>
      </c>
      <c r="N17" s="50">
        <f t="shared" si="16"/>
        <v>114.90691248999406</v>
      </c>
      <c r="O17" s="50">
        <f t="shared" si="17"/>
        <v>45.188111653368452</v>
      </c>
      <c r="P17" s="111">
        <f t="shared" si="0"/>
        <v>80.898876404494374</v>
      </c>
      <c r="Q17" s="50">
        <f t="shared" si="1"/>
        <v>80.373831775700936</v>
      </c>
      <c r="R17" s="50">
        <f t="shared" si="2"/>
        <v>7.7465334262917347</v>
      </c>
      <c r="S17" s="50">
        <f t="shared" si="3"/>
        <v>8.9285714285714288</v>
      </c>
      <c r="T17" s="53">
        <f t="shared" si="4"/>
        <v>6.7222103249874925</v>
      </c>
      <c r="U17" s="53">
        <f t="shared" si="5"/>
        <v>80.898876404494374</v>
      </c>
      <c r="V17" s="53">
        <f t="shared" si="6"/>
        <v>8.9651453850844458</v>
      </c>
      <c r="W17" s="53">
        <f t="shared" si="7"/>
        <v>2.7832594967576658</v>
      </c>
      <c r="X17" s="53">
        <f t="shared" si="8"/>
        <v>2.988071523335984</v>
      </c>
      <c r="Y17" s="54">
        <f t="shared" si="9"/>
        <v>0.78993276068222951</v>
      </c>
      <c r="Z17" s="54">
        <f t="shared" si="10"/>
        <v>0.59732766474339483</v>
      </c>
      <c r="AA17" s="54">
        <f t="shared" si="11"/>
        <v>0.58753965205631697</v>
      </c>
      <c r="AB17" s="54">
        <f t="shared" si="12"/>
        <v>0.72984482010983975</v>
      </c>
      <c r="AC17" s="54">
        <f t="shared" si="13"/>
        <v>0.52475627504729572</v>
      </c>
      <c r="AD17" s="107">
        <f t="shared" si="18"/>
        <v>0.68145439913936001</v>
      </c>
      <c r="AE17" s="55" t="str">
        <f t="shared" si="14"/>
        <v>B</v>
      </c>
    </row>
    <row r="18" spans="1:31" x14ac:dyDescent="0.2">
      <c r="A18" s="48" t="s">
        <v>13</v>
      </c>
      <c r="B18" s="49" t="s">
        <v>147</v>
      </c>
      <c r="C18" s="50">
        <v>37597</v>
      </c>
      <c r="D18" s="50">
        <v>12497</v>
      </c>
      <c r="E18" s="50">
        <v>1356</v>
      </c>
      <c r="F18" s="51">
        <v>203</v>
      </c>
      <c r="G18" s="51">
        <v>385</v>
      </c>
      <c r="H18" s="51">
        <v>121</v>
      </c>
      <c r="I18" s="50">
        <v>66</v>
      </c>
      <c r="J18" s="51">
        <v>22</v>
      </c>
      <c r="K18" s="50">
        <v>7</v>
      </c>
      <c r="L18" s="50">
        <v>167</v>
      </c>
      <c r="M18" s="50">
        <f t="shared" si="15"/>
        <v>3606.6707450062504</v>
      </c>
      <c r="N18" s="50">
        <f t="shared" si="16"/>
        <v>539.93669707689446</v>
      </c>
      <c r="O18" s="50">
        <f t="shared" si="17"/>
        <v>1024.017873766524</v>
      </c>
      <c r="P18" s="111">
        <f t="shared" si="0"/>
        <v>59.605911330049267</v>
      </c>
      <c r="Q18" s="50">
        <f t="shared" si="1"/>
        <v>13.043478260869565</v>
      </c>
      <c r="R18" s="50">
        <f t="shared" si="2"/>
        <v>58.515307072372792</v>
      </c>
      <c r="S18" s="50">
        <f t="shared" si="3"/>
        <v>4.1916167664670656</v>
      </c>
      <c r="T18" s="53">
        <f t="shared" si="4"/>
        <v>32.00027927638326</v>
      </c>
      <c r="U18" s="53">
        <f t="shared" si="5"/>
        <v>59.605911330049267</v>
      </c>
      <c r="V18" s="53">
        <f t="shared" si="6"/>
        <v>3.6115755925730761</v>
      </c>
      <c r="W18" s="53">
        <f t="shared" si="7"/>
        <v>7.6495298595647556</v>
      </c>
      <c r="X18" s="53">
        <f t="shared" si="8"/>
        <v>2.0473438320094322</v>
      </c>
      <c r="Y18" s="54">
        <f t="shared" si="9"/>
        <v>0</v>
      </c>
      <c r="Z18" s="54">
        <f t="shared" si="10"/>
        <v>0.14844894155238986</v>
      </c>
      <c r="AA18" s="54">
        <f t="shared" si="11"/>
        <v>2.7340283996678229E-2</v>
      </c>
      <c r="AB18" s="54">
        <f t="shared" si="12"/>
        <v>0.2575036148468044</v>
      </c>
      <c r="AC18" s="54">
        <f t="shared" si="13"/>
        <v>0.24113023997837699</v>
      </c>
      <c r="AD18" s="107">
        <f t="shared" si="18"/>
        <v>6.9169148413393666E-2</v>
      </c>
      <c r="AE18" s="55" t="str">
        <f t="shared" si="14"/>
        <v>E</v>
      </c>
    </row>
    <row r="19" spans="1:31" x14ac:dyDescent="0.2">
      <c r="A19" s="48" t="s">
        <v>15</v>
      </c>
      <c r="B19" s="49" t="s">
        <v>146</v>
      </c>
      <c r="C19" s="50">
        <v>268897</v>
      </c>
      <c r="D19" s="50">
        <v>10735</v>
      </c>
      <c r="E19" s="50">
        <v>6828</v>
      </c>
      <c r="F19" s="51">
        <v>807</v>
      </c>
      <c r="G19" s="51">
        <v>1720</v>
      </c>
      <c r="H19" s="51">
        <v>546</v>
      </c>
      <c r="I19" s="50">
        <v>811</v>
      </c>
      <c r="J19" s="51">
        <v>78</v>
      </c>
      <c r="K19" s="50">
        <v>60</v>
      </c>
      <c r="L19" s="50">
        <v>606</v>
      </c>
      <c r="M19" s="50">
        <f t="shared" si="15"/>
        <v>2539.2622453950771</v>
      </c>
      <c r="N19" s="50">
        <f t="shared" si="16"/>
        <v>300.11491388896121</v>
      </c>
      <c r="O19" s="50">
        <f t="shared" si="17"/>
        <v>639.65012625652207</v>
      </c>
      <c r="P19" s="111">
        <f t="shared" si="0"/>
        <v>67.657992565055764</v>
      </c>
      <c r="Q19" s="50">
        <f t="shared" si="1"/>
        <v>35.789938217122682</v>
      </c>
      <c r="R19" s="50">
        <f t="shared" si="2"/>
        <v>29.007389446516697</v>
      </c>
      <c r="S19" s="50">
        <f t="shared" si="3"/>
        <v>9.9009900990099009</v>
      </c>
      <c r="T19" s="53">
        <f t="shared" si="4"/>
        <v>25.291305349003284</v>
      </c>
      <c r="U19" s="53">
        <f t="shared" si="5"/>
        <v>67.657992565055764</v>
      </c>
      <c r="V19" s="53">
        <f t="shared" si="6"/>
        <v>5.9824692408003806</v>
      </c>
      <c r="W19" s="53">
        <f t="shared" si="7"/>
        <v>5.3858508563194265</v>
      </c>
      <c r="X19" s="53">
        <f t="shared" si="8"/>
        <v>3.146583877637763</v>
      </c>
      <c r="Y19" s="54">
        <f t="shared" si="9"/>
        <v>0.20965360550247791</v>
      </c>
      <c r="Z19" s="54">
        <f t="shared" si="10"/>
        <v>0.31819551893901332</v>
      </c>
      <c r="AA19" s="54">
        <f t="shared" si="11"/>
        <v>0.27543140355794932</v>
      </c>
      <c r="AB19" s="54">
        <f t="shared" si="12"/>
        <v>0.47722606941768952</v>
      </c>
      <c r="AC19" s="54">
        <f t="shared" si="13"/>
        <v>0.5725471830587906</v>
      </c>
      <c r="AD19" s="107">
        <f t="shared" si="18"/>
        <v>0.27606775700704533</v>
      </c>
      <c r="AE19" s="55" t="str">
        <f t="shared" si="14"/>
        <v>D</v>
      </c>
    </row>
    <row r="20" spans="1:31" x14ac:dyDescent="0.2">
      <c r="A20" s="48" t="s">
        <v>16</v>
      </c>
      <c r="B20" s="49" t="s">
        <v>150</v>
      </c>
      <c r="C20" s="50">
        <v>183075</v>
      </c>
      <c r="D20" s="50">
        <v>9815.75</v>
      </c>
      <c r="E20" s="50">
        <v>2864</v>
      </c>
      <c r="F20" s="51">
        <v>337</v>
      </c>
      <c r="G20" s="51">
        <v>429</v>
      </c>
      <c r="H20" s="51">
        <v>238</v>
      </c>
      <c r="I20" s="50">
        <v>473</v>
      </c>
      <c r="J20" s="51">
        <v>15</v>
      </c>
      <c r="K20" s="50">
        <v>24</v>
      </c>
      <c r="L20" s="50">
        <v>324</v>
      </c>
      <c r="M20" s="50">
        <f t="shared" si="15"/>
        <v>1564.3861805271063</v>
      </c>
      <c r="N20" s="50">
        <f t="shared" si="16"/>
        <v>184.0775638399563</v>
      </c>
      <c r="O20" s="50">
        <f t="shared" si="17"/>
        <v>234.33019254403933</v>
      </c>
      <c r="P20" s="111">
        <f t="shared" si="0"/>
        <v>70.623145400593472</v>
      </c>
      <c r="Q20" s="50">
        <f t="shared" si="1"/>
        <v>70.914542728635681</v>
      </c>
      <c r="R20" s="50">
        <f t="shared" si="2"/>
        <v>8.1933633756657098</v>
      </c>
      <c r="S20" s="50">
        <f t="shared" si="3"/>
        <v>7.4074074074074066</v>
      </c>
      <c r="T20" s="53">
        <f t="shared" si="4"/>
        <v>15.307847417061595</v>
      </c>
      <c r="U20" s="53">
        <f t="shared" si="5"/>
        <v>70.623145400593472</v>
      </c>
      <c r="V20" s="53">
        <f t="shared" si="6"/>
        <v>8.4210772902661137</v>
      </c>
      <c r="W20" s="53">
        <f t="shared" si="7"/>
        <v>2.8624051732180944</v>
      </c>
      <c r="X20" s="53">
        <f t="shared" si="8"/>
        <v>2.7216552697590868</v>
      </c>
      <c r="Y20" s="54">
        <f t="shared" si="9"/>
        <v>0.52163394310252031</v>
      </c>
      <c r="Z20" s="54">
        <f t="shared" si="10"/>
        <v>0.38070414628278126</v>
      </c>
      <c r="AA20" s="54">
        <f t="shared" si="11"/>
        <v>0.53060818114788122</v>
      </c>
      <c r="AB20" s="54">
        <f t="shared" si="12"/>
        <v>0.72216259914316239</v>
      </c>
      <c r="AC20" s="54">
        <f t="shared" si="13"/>
        <v>0.44443272724848726</v>
      </c>
      <c r="AD20" s="107">
        <f t="shared" si="18"/>
        <v>0.48402374215286781</v>
      </c>
      <c r="AE20" s="55" t="str">
        <f t="shared" si="14"/>
        <v>C</v>
      </c>
    </row>
    <row r="21" spans="1:31" x14ac:dyDescent="0.2">
      <c r="A21" s="48" t="s">
        <v>17</v>
      </c>
      <c r="B21" s="49" t="s">
        <v>146</v>
      </c>
      <c r="C21" s="50">
        <v>567430</v>
      </c>
      <c r="D21" s="50">
        <v>10042.75</v>
      </c>
      <c r="E21" s="50">
        <v>17343</v>
      </c>
      <c r="F21" s="51">
        <v>1545</v>
      </c>
      <c r="G21" s="51">
        <v>2027</v>
      </c>
      <c r="H21" s="51">
        <v>1228</v>
      </c>
      <c r="I21" s="50">
        <v>1472</v>
      </c>
      <c r="J21" s="51">
        <v>164</v>
      </c>
      <c r="K21" s="50">
        <v>91</v>
      </c>
      <c r="L21" s="50">
        <v>1188</v>
      </c>
      <c r="M21" s="50">
        <f t="shared" si="15"/>
        <v>3056.4122446821634</v>
      </c>
      <c r="N21" s="50">
        <f t="shared" si="16"/>
        <v>272.28028126817401</v>
      </c>
      <c r="O21" s="50">
        <f t="shared" si="17"/>
        <v>357.22467969617401</v>
      </c>
      <c r="P21" s="111">
        <f t="shared" si="0"/>
        <v>79.482200647249186</v>
      </c>
      <c r="Q21" s="50">
        <f t="shared" si="1"/>
        <v>45.222734254992318</v>
      </c>
      <c r="R21" s="50">
        <f t="shared" si="2"/>
        <v>28.902243448531095</v>
      </c>
      <c r="S21" s="50">
        <f t="shared" si="3"/>
        <v>7.65993265993266</v>
      </c>
      <c r="T21" s="53">
        <f t="shared" si="4"/>
        <v>18.900388347760845</v>
      </c>
      <c r="U21" s="53">
        <f t="shared" si="5"/>
        <v>79.482200647249186</v>
      </c>
      <c r="V21" s="53">
        <f t="shared" si="6"/>
        <v>6.7247850712860942</v>
      </c>
      <c r="W21" s="53">
        <f t="shared" si="7"/>
        <v>5.3760806772714167</v>
      </c>
      <c r="X21" s="53">
        <f t="shared" si="8"/>
        <v>2.7676583351152035</v>
      </c>
      <c r="Y21" s="54">
        <f t="shared" si="9"/>
        <v>0.40936801880633433</v>
      </c>
      <c r="Z21" s="54">
        <f t="shared" si="10"/>
        <v>0.56746260823930716</v>
      </c>
      <c r="AA21" s="54">
        <f t="shared" si="11"/>
        <v>0.35310758510702539</v>
      </c>
      <c r="AB21" s="54">
        <f t="shared" si="12"/>
        <v>0.47817440516624221</v>
      </c>
      <c r="AC21" s="54">
        <f t="shared" si="13"/>
        <v>0.45830248695501058</v>
      </c>
      <c r="AD21" s="107">
        <f t="shared" si="18"/>
        <v>0.4541984734661042</v>
      </c>
      <c r="AE21" s="55" t="str">
        <f t="shared" si="14"/>
        <v>C</v>
      </c>
    </row>
    <row r="22" spans="1:31" x14ac:dyDescent="0.2">
      <c r="A22" s="48" t="s">
        <v>18</v>
      </c>
      <c r="B22" s="49" t="s">
        <v>151</v>
      </c>
      <c r="C22" s="50">
        <v>206748</v>
      </c>
      <c r="D22" s="50">
        <v>10757.25</v>
      </c>
      <c r="E22" s="50">
        <v>1230</v>
      </c>
      <c r="F22" s="51">
        <v>118</v>
      </c>
      <c r="G22" s="51">
        <v>132</v>
      </c>
      <c r="H22" s="51">
        <v>103</v>
      </c>
      <c r="I22" s="50">
        <v>123</v>
      </c>
      <c r="J22" s="51">
        <v>3</v>
      </c>
      <c r="K22" s="50">
        <v>15</v>
      </c>
      <c r="L22" s="50">
        <v>72</v>
      </c>
      <c r="M22" s="50">
        <f t="shared" si="15"/>
        <v>594.92715769922802</v>
      </c>
      <c r="N22" s="50">
        <f t="shared" si="16"/>
        <v>57.074312689844646</v>
      </c>
      <c r="O22" s="50">
        <f t="shared" si="17"/>
        <v>63.845841314063492</v>
      </c>
      <c r="P22" s="111">
        <f t="shared" si="0"/>
        <v>87.288135593220346</v>
      </c>
      <c r="Q22" s="50">
        <f t="shared" si="1"/>
        <v>52.340425531914889</v>
      </c>
      <c r="R22" s="50">
        <f t="shared" si="2"/>
        <v>1.4510418480468976</v>
      </c>
      <c r="S22" s="50">
        <f t="shared" si="3"/>
        <v>20.833333333333336</v>
      </c>
      <c r="T22" s="53">
        <f t="shared" si="4"/>
        <v>7.9903592731530848</v>
      </c>
      <c r="U22" s="53">
        <f t="shared" si="5"/>
        <v>87.288135593220346</v>
      </c>
      <c r="V22" s="53">
        <f t="shared" si="6"/>
        <v>7.2346683083549097</v>
      </c>
      <c r="W22" s="53">
        <f t="shared" si="7"/>
        <v>1.2045919840538943</v>
      </c>
      <c r="X22" s="53">
        <f t="shared" si="8"/>
        <v>4.5643546458763842</v>
      </c>
      <c r="Y22" s="54">
        <f t="shared" si="9"/>
        <v>0.75030345191236802</v>
      </c>
      <c r="Z22" s="54">
        <f t="shared" si="10"/>
        <v>0.73202015574896939</v>
      </c>
      <c r="AA22" s="54">
        <f t="shared" si="11"/>
        <v>0.40646194084732123</v>
      </c>
      <c r="AB22" s="54">
        <f t="shared" si="12"/>
        <v>0.88307710275472773</v>
      </c>
      <c r="AC22" s="54">
        <f t="shared" si="13"/>
        <v>1</v>
      </c>
      <c r="AD22" s="107">
        <f t="shared" si="18"/>
        <v>0.69138006673382746</v>
      </c>
      <c r="AE22" s="55" t="str">
        <f t="shared" si="14"/>
        <v>B</v>
      </c>
    </row>
    <row r="23" spans="1:31" x14ac:dyDescent="0.2">
      <c r="A23" s="48" t="s">
        <v>19</v>
      </c>
      <c r="B23" s="49" t="s">
        <v>148</v>
      </c>
      <c r="C23" s="50">
        <v>189099</v>
      </c>
      <c r="D23" s="50">
        <v>10510.25</v>
      </c>
      <c r="E23" s="50">
        <v>2768</v>
      </c>
      <c r="F23" s="51">
        <v>282</v>
      </c>
      <c r="G23" s="51">
        <v>424</v>
      </c>
      <c r="H23" s="51">
        <v>193</v>
      </c>
      <c r="I23" s="50">
        <v>483</v>
      </c>
      <c r="J23" s="51">
        <v>57</v>
      </c>
      <c r="K23" s="50">
        <v>5</v>
      </c>
      <c r="L23" s="50">
        <v>239</v>
      </c>
      <c r="M23" s="50">
        <f t="shared" si="15"/>
        <v>1463.7835208012734</v>
      </c>
      <c r="N23" s="50">
        <f t="shared" si="16"/>
        <v>149.12823441689272</v>
      </c>
      <c r="O23" s="50">
        <f t="shared" si="17"/>
        <v>224.22117515164015</v>
      </c>
      <c r="P23" s="111">
        <f t="shared" si="0"/>
        <v>68.439716312056746</v>
      </c>
      <c r="Q23" s="50">
        <f t="shared" si="1"/>
        <v>78.282009724473255</v>
      </c>
      <c r="R23" s="50">
        <f t="shared" si="2"/>
        <v>30.142940999159169</v>
      </c>
      <c r="S23" s="50">
        <f t="shared" si="3"/>
        <v>2.0920502092050208</v>
      </c>
      <c r="T23" s="53">
        <f t="shared" si="4"/>
        <v>14.974016667268678</v>
      </c>
      <c r="U23" s="53">
        <f t="shared" si="5"/>
        <v>68.439716312056746</v>
      </c>
      <c r="V23" s="53">
        <f t="shared" si="6"/>
        <v>8.8477121180830274</v>
      </c>
      <c r="W23" s="53">
        <f t="shared" si="7"/>
        <v>5.4902587369958411</v>
      </c>
      <c r="X23" s="53">
        <f t="shared" si="8"/>
        <v>1.4463921353509293</v>
      </c>
      <c r="Y23" s="54">
        <f t="shared" si="9"/>
        <v>0.53206606298840176</v>
      </c>
      <c r="Z23" s="54">
        <f t="shared" si="10"/>
        <v>0.33467510063254752</v>
      </c>
      <c r="AA23" s="54">
        <f t="shared" si="11"/>
        <v>0.57525139496561917</v>
      </c>
      <c r="AB23" s="54">
        <f t="shared" si="12"/>
        <v>0.46709178987280842</v>
      </c>
      <c r="AC23" s="54">
        <f t="shared" si="13"/>
        <v>5.9945452326554224E-2</v>
      </c>
      <c r="AD23" s="107">
        <f t="shared" si="18"/>
        <v>0.46293396102005308</v>
      </c>
      <c r="AE23" s="55" t="str">
        <f t="shared" si="14"/>
        <v>C</v>
      </c>
    </row>
    <row r="24" spans="1:31" x14ac:dyDescent="0.2">
      <c r="A24" s="48" t="s">
        <v>20</v>
      </c>
      <c r="B24" s="49" t="s">
        <v>150</v>
      </c>
      <c r="C24" s="50">
        <v>183080</v>
      </c>
      <c r="D24" s="50">
        <v>9739</v>
      </c>
      <c r="E24" s="50">
        <v>2825</v>
      </c>
      <c r="F24" s="51">
        <v>318</v>
      </c>
      <c r="G24" s="51">
        <v>261</v>
      </c>
      <c r="H24" s="51">
        <v>250</v>
      </c>
      <c r="I24" s="50">
        <v>464</v>
      </c>
      <c r="J24" s="51">
        <v>29</v>
      </c>
      <c r="K24" s="50">
        <v>15</v>
      </c>
      <c r="L24" s="50">
        <v>261</v>
      </c>
      <c r="M24" s="50">
        <f t="shared" si="15"/>
        <v>1543.0412934236399</v>
      </c>
      <c r="N24" s="50">
        <f t="shared" si="16"/>
        <v>173.69455975529823</v>
      </c>
      <c r="O24" s="50">
        <f t="shared" si="17"/>
        <v>142.56062923312214</v>
      </c>
      <c r="P24" s="111">
        <f t="shared" si="0"/>
        <v>78.616352201257868</v>
      </c>
      <c r="Q24" s="50">
        <f t="shared" si="1"/>
        <v>90.802348336594903</v>
      </c>
      <c r="R24" s="50">
        <f t="shared" si="2"/>
        <v>15.840069914791348</v>
      </c>
      <c r="S24" s="50">
        <f t="shared" si="3"/>
        <v>5.7471264367816088</v>
      </c>
      <c r="T24" s="53">
        <f t="shared" si="4"/>
        <v>11.939875595378796</v>
      </c>
      <c r="U24" s="53">
        <f t="shared" si="5"/>
        <v>78.616352201257868</v>
      </c>
      <c r="V24" s="53">
        <f t="shared" si="6"/>
        <v>9.5290266206257872</v>
      </c>
      <c r="W24" s="53">
        <f t="shared" si="7"/>
        <v>3.9799585317929318</v>
      </c>
      <c r="X24" s="53">
        <f t="shared" si="8"/>
        <v>2.3973165074269205</v>
      </c>
      <c r="Y24" s="54">
        <f t="shared" si="9"/>
        <v>0.62688214398833009</v>
      </c>
      <c r="Z24" s="54">
        <f t="shared" si="10"/>
        <v>0.54920958694543609</v>
      </c>
      <c r="AA24" s="54">
        <f t="shared" si="11"/>
        <v>0.64654437676408338</v>
      </c>
      <c r="AB24" s="54">
        <f t="shared" si="12"/>
        <v>0.61368804656394771</v>
      </c>
      <c r="AC24" s="54">
        <f t="shared" si="13"/>
        <v>0.34664575018000832</v>
      </c>
      <c r="AD24" s="107">
        <f t="shared" si="18"/>
        <v>0.59861633110975598</v>
      </c>
      <c r="AE24" s="55" t="str">
        <f t="shared" si="14"/>
        <v>C</v>
      </c>
    </row>
    <row r="25" spans="1:31" x14ac:dyDescent="0.2">
      <c r="A25" s="48" t="s">
        <v>21</v>
      </c>
      <c r="B25" s="49" t="s">
        <v>147</v>
      </c>
      <c r="C25" s="50">
        <v>64692</v>
      </c>
      <c r="D25" s="50">
        <v>19437.75</v>
      </c>
      <c r="E25" s="50">
        <v>1389</v>
      </c>
      <c r="F25" s="51">
        <v>215</v>
      </c>
      <c r="G25" s="51">
        <v>305</v>
      </c>
      <c r="H25" s="51">
        <v>145</v>
      </c>
      <c r="I25" s="50">
        <v>83</v>
      </c>
      <c r="J25" s="51">
        <v>28</v>
      </c>
      <c r="K25" s="50">
        <v>16</v>
      </c>
      <c r="L25" s="50">
        <v>173</v>
      </c>
      <c r="M25" s="50">
        <f t="shared" si="15"/>
        <v>2147.0970135410871</v>
      </c>
      <c r="N25" s="50">
        <f t="shared" si="16"/>
        <v>332.34403017374638</v>
      </c>
      <c r="O25" s="50">
        <f t="shared" si="17"/>
        <v>471.46478699066341</v>
      </c>
      <c r="P25" s="111">
        <f t="shared" si="0"/>
        <v>67.441860465116278</v>
      </c>
      <c r="Q25" s="50">
        <f t="shared" si="1"/>
        <v>18.444444444444443</v>
      </c>
      <c r="R25" s="50">
        <f t="shared" si="2"/>
        <v>43.28201323192976</v>
      </c>
      <c r="S25" s="50">
        <f t="shared" si="3"/>
        <v>9.2485549132947966</v>
      </c>
      <c r="T25" s="53">
        <f t="shared" si="4"/>
        <v>21.713239900822341</v>
      </c>
      <c r="U25" s="53">
        <f t="shared" si="5"/>
        <v>67.441860465116278</v>
      </c>
      <c r="V25" s="53">
        <f t="shared" si="6"/>
        <v>4.2946995755750415</v>
      </c>
      <c r="W25" s="53">
        <f t="shared" si="7"/>
        <v>6.5789066897114266</v>
      </c>
      <c r="X25" s="53">
        <f t="shared" si="8"/>
        <v>3.041143685078822</v>
      </c>
      <c r="Y25" s="54">
        <f t="shared" si="9"/>
        <v>0.32146717491784282</v>
      </c>
      <c r="Z25" s="54">
        <f t="shared" si="10"/>
        <v>0.31363922061596472</v>
      </c>
      <c r="AA25" s="54">
        <f t="shared" si="11"/>
        <v>9.8822610447225123E-2</v>
      </c>
      <c r="AB25" s="54">
        <f t="shared" si="12"/>
        <v>0.36142292074811933</v>
      </c>
      <c r="AC25" s="54">
        <f t="shared" si="13"/>
        <v>0.54075734203665082</v>
      </c>
      <c r="AD25" s="107">
        <f t="shared" si="18"/>
        <v>0.28398972369915648</v>
      </c>
      <c r="AE25" s="55" t="str">
        <f t="shared" si="14"/>
        <v>D</v>
      </c>
    </row>
    <row r="26" spans="1:31" x14ac:dyDescent="0.2">
      <c r="A26" s="48" t="s">
        <v>22</v>
      </c>
      <c r="B26" s="49" t="s">
        <v>151</v>
      </c>
      <c r="C26" s="50">
        <v>107177</v>
      </c>
      <c r="D26" s="50">
        <v>9021.75</v>
      </c>
      <c r="E26" s="50">
        <v>849</v>
      </c>
      <c r="F26" s="51">
        <v>117</v>
      </c>
      <c r="G26" s="51">
        <v>95</v>
      </c>
      <c r="H26" s="51">
        <v>104</v>
      </c>
      <c r="I26" s="50">
        <v>102</v>
      </c>
      <c r="J26" s="51">
        <v>0</v>
      </c>
      <c r="K26" s="50">
        <v>3</v>
      </c>
      <c r="L26" s="50">
        <v>74</v>
      </c>
      <c r="M26" s="50">
        <f t="shared" si="15"/>
        <v>792.14756897468681</v>
      </c>
      <c r="N26" s="50">
        <f t="shared" si="16"/>
        <v>109.16521268555753</v>
      </c>
      <c r="O26" s="50">
        <f t="shared" si="17"/>
        <v>88.63842055664928</v>
      </c>
      <c r="P26" s="111">
        <f t="shared" si="0"/>
        <v>88.888888888888886</v>
      </c>
      <c r="Q26" s="50">
        <f t="shared" si="1"/>
        <v>51.256281407035175</v>
      </c>
      <c r="R26" s="50">
        <f t="shared" si="2"/>
        <v>0</v>
      </c>
      <c r="S26" s="50">
        <f t="shared" si="3"/>
        <v>4.0540540540540544</v>
      </c>
      <c r="T26" s="53">
        <f t="shared" si="4"/>
        <v>9.4147979562308866</v>
      </c>
      <c r="U26" s="53">
        <f t="shared" si="5"/>
        <v>88.888888888888886</v>
      </c>
      <c r="V26" s="53">
        <f t="shared" si="6"/>
        <v>7.1593492306937492</v>
      </c>
      <c r="W26" s="53">
        <f t="shared" si="7"/>
        <v>0</v>
      </c>
      <c r="X26" s="53">
        <f t="shared" si="8"/>
        <v>2.013468165642073</v>
      </c>
      <c r="Y26" s="54">
        <f t="shared" si="9"/>
        <v>0.70579013155115922</v>
      </c>
      <c r="Z26" s="54">
        <f t="shared" si="10"/>
        <v>0.76576576576576572</v>
      </c>
      <c r="AA26" s="54">
        <f t="shared" si="11"/>
        <v>0.39858052688543771</v>
      </c>
      <c r="AB26" s="54">
        <f t="shared" si="12"/>
        <v>1</v>
      </c>
      <c r="AC26" s="54">
        <f t="shared" si="13"/>
        <v>0.2309168477016566</v>
      </c>
      <c r="AD26" s="107">
        <f t="shared" si="18"/>
        <v>0.66988572701597915</v>
      </c>
      <c r="AE26" s="55" t="str">
        <f t="shared" si="14"/>
        <v>B</v>
      </c>
    </row>
    <row r="27" spans="1:31" x14ac:dyDescent="0.2">
      <c r="A27" s="48" t="s">
        <v>23</v>
      </c>
      <c r="B27" s="49" t="s">
        <v>146</v>
      </c>
      <c r="C27" s="50">
        <v>579797</v>
      </c>
      <c r="D27" s="50">
        <v>9221.5</v>
      </c>
      <c r="E27" s="50">
        <v>15798</v>
      </c>
      <c r="F27" s="51">
        <v>1807</v>
      </c>
      <c r="G27" s="51">
        <v>1965</v>
      </c>
      <c r="H27" s="51">
        <v>1276</v>
      </c>
      <c r="I27" s="50">
        <v>1454</v>
      </c>
      <c r="J27" s="51">
        <v>383</v>
      </c>
      <c r="K27" s="50">
        <v>90</v>
      </c>
      <c r="L27" s="50">
        <v>806</v>
      </c>
      <c r="M27" s="50">
        <f t="shared" si="15"/>
        <v>2724.7467648159613</v>
      </c>
      <c r="N27" s="50">
        <f t="shared" si="16"/>
        <v>311.66080541982797</v>
      </c>
      <c r="O27" s="50">
        <f t="shared" si="17"/>
        <v>338.91172255116874</v>
      </c>
      <c r="P27" s="111">
        <f t="shared" si="0"/>
        <v>70.614277808522402</v>
      </c>
      <c r="Q27" s="50">
        <f t="shared" si="1"/>
        <v>44.862696698549833</v>
      </c>
      <c r="R27" s="50">
        <f t="shared" si="2"/>
        <v>66.057602919642562</v>
      </c>
      <c r="S27" s="50">
        <f t="shared" si="3"/>
        <v>11.166253101736972</v>
      </c>
      <c r="T27" s="53">
        <f t="shared" si="4"/>
        <v>18.409555196993999</v>
      </c>
      <c r="U27" s="53">
        <f t="shared" si="5"/>
        <v>70.614277808522402</v>
      </c>
      <c r="V27" s="53">
        <f t="shared" si="6"/>
        <v>6.697962130271403</v>
      </c>
      <c r="W27" s="53">
        <f t="shared" si="7"/>
        <v>8.1275828460645396</v>
      </c>
      <c r="X27" s="53">
        <f t="shared" si="8"/>
        <v>3.3415943951558473</v>
      </c>
      <c r="Y27" s="54">
        <f t="shared" si="9"/>
        <v>0.42470642090362765</v>
      </c>
      <c r="Z27" s="54">
        <f t="shared" si="10"/>
        <v>0.38051720785533705</v>
      </c>
      <c r="AA27" s="54">
        <f t="shared" si="11"/>
        <v>0.35030082341561158</v>
      </c>
      <c r="AB27" s="54">
        <f t="shared" si="12"/>
        <v>0.21110172859964427</v>
      </c>
      <c r="AC27" s="54">
        <f t="shared" si="13"/>
        <v>0.63134215676940575</v>
      </c>
      <c r="AD27" s="107">
        <f t="shared" si="18"/>
        <v>0.39227738101428561</v>
      </c>
      <c r="AE27" s="55" t="str">
        <f t="shared" si="14"/>
        <v>D</v>
      </c>
    </row>
    <row r="28" spans="1:31" x14ac:dyDescent="0.2">
      <c r="A28" s="48" t="s">
        <v>24</v>
      </c>
      <c r="B28" s="49" t="s">
        <v>152</v>
      </c>
      <c r="C28" s="50">
        <v>252185</v>
      </c>
      <c r="D28" s="50">
        <v>9508.25</v>
      </c>
      <c r="E28" s="50">
        <v>4056</v>
      </c>
      <c r="F28" s="51">
        <v>536</v>
      </c>
      <c r="G28" s="51">
        <v>872</v>
      </c>
      <c r="H28" s="51">
        <v>345</v>
      </c>
      <c r="I28" s="50">
        <v>400</v>
      </c>
      <c r="J28" s="51">
        <v>64</v>
      </c>
      <c r="K28" s="50">
        <v>49</v>
      </c>
      <c r="L28" s="50">
        <v>487</v>
      </c>
      <c r="M28" s="50">
        <f t="shared" si="15"/>
        <v>1608.3430814679698</v>
      </c>
      <c r="N28" s="50">
        <f t="shared" si="16"/>
        <v>212.54237960227613</v>
      </c>
      <c r="O28" s="50">
        <f t="shared" si="17"/>
        <v>345.77790114400142</v>
      </c>
      <c r="P28" s="111">
        <f t="shared" si="0"/>
        <v>64.365671641791039</v>
      </c>
      <c r="Q28" s="50">
        <f t="shared" si="1"/>
        <v>32.867707477403449</v>
      </c>
      <c r="R28" s="50">
        <f t="shared" si="2"/>
        <v>25.378194579376249</v>
      </c>
      <c r="S28" s="50">
        <f t="shared" si="3"/>
        <v>10.061601642710473</v>
      </c>
      <c r="T28" s="53">
        <f t="shared" si="4"/>
        <v>18.59510422514489</v>
      </c>
      <c r="U28" s="53">
        <f t="shared" si="5"/>
        <v>64.365671641791039</v>
      </c>
      <c r="V28" s="53">
        <f t="shared" si="6"/>
        <v>5.733036497128154</v>
      </c>
      <c r="W28" s="53">
        <f t="shared" si="7"/>
        <v>5.037677498547942</v>
      </c>
      <c r="X28" s="53">
        <f t="shared" si="8"/>
        <v>3.1720027810061064</v>
      </c>
      <c r="Y28" s="54">
        <f t="shared" si="9"/>
        <v>0.41890806437841344</v>
      </c>
      <c r="Z28" s="54">
        <f t="shared" si="10"/>
        <v>0.24878983461072993</v>
      </c>
      <c r="AA28" s="54">
        <f t="shared" si="11"/>
        <v>0.24933067623129301</v>
      </c>
      <c r="AB28" s="54">
        <f t="shared" si="12"/>
        <v>0.51102127831261712</v>
      </c>
      <c r="AC28" s="54">
        <f t="shared" si="13"/>
        <v>0.58021089153110839</v>
      </c>
      <c r="AD28" s="107">
        <f t="shared" si="18"/>
        <v>0.33940525536863475</v>
      </c>
      <c r="AE28" s="55" t="str">
        <f t="shared" si="14"/>
        <v>D</v>
      </c>
    </row>
    <row r="29" spans="1:31" x14ac:dyDescent="0.2">
      <c r="A29" s="48" t="s">
        <v>25</v>
      </c>
      <c r="B29" s="49" t="s">
        <v>150</v>
      </c>
      <c r="C29" s="50">
        <v>129578</v>
      </c>
      <c r="D29" s="50">
        <v>9589.75</v>
      </c>
      <c r="E29" s="50">
        <v>1791</v>
      </c>
      <c r="F29" s="51">
        <v>190</v>
      </c>
      <c r="G29" s="51">
        <v>153</v>
      </c>
      <c r="H29" s="51">
        <v>160</v>
      </c>
      <c r="I29" s="50">
        <v>275</v>
      </c>
      <c r="J29" s="51">
        <v>19</v>
      </c>
      <c r="K29" s="50">
        <v>16</v>
      </c>
      <c r="L29" s="50">
        <v>121</v>
      </c>
      <c r="M29" s="50">
        <f t="shared" si="15"/>
        <v>1382.1790736081743</v>
      </c>
      <c r="N29" s="50">
        <f t="shared" si="16"/>
        <v>146.62982913766226</v>
      </c>
      <c r="O29" s="50">
        <f t="shared" si="17"/>
        <v>118.07559925295959</v>
      </c>
      <c r="P29" s="111">
        <f t="shared" si="0"/>
        <v>84.210526315789465</v>
      </c>
      <c r="Q29" s="50">
        <f t="shared" si="1"/>
        <v>87.859424920127793</v>
      </c>
      <c r="R29" s="50">
        <f t="shared" si="2"/>
        <v>14.662982913766227</v>
      </c>
      <c r="S29" s="50">
        <f t="shared" si="3"/>
        <v>13.223140495867769</v>
      </c>
      <c r="T29" s="53">
        <f t="shared" si="4"/>
        <v>10.866259671706709</v>
      </c>
      <c r="U29" s="53">
        <f t="shared" si="5"/>
        <v>84.210526315789465</v>
      </c>
      <c r="V29" s="53">
        <f t="shared" si="6"/>
        <v>9.3733358480387228</v>
      </c>
      <c r="W29" s="53">
        <f t="shared" si="7"/>
        <v>3.8292274565199476</v>
      </c>
      <c r="X29" s="53">
        <f t="shared" si="8"/>
        <v>3.6363636363636362</v>
      </c>
      <c r="Y29" s="54">
        <f t="shared" si="9"/>
        <v>0.66043234879746215</v>
      </c>
      <c r="Z29" s="54">
        <f t="shared" si="10"/>
        <v>0.66714082503556171</v>
      </c>
      <c r="AA29" s="54">
        <f t="shared" si="11"/>
        <v>0.63025284124735359</v>
      </c>
      <c r="AB29" s="54">
        <f t="shared" si="12"/>
        <v>0.62831865531704734</v>
      </c>
      <c r="AC29" s="54">
        <f t="shared" si="13"/>
        <v>0.72021402895395426</v>
      </c>
      <c r="AD29" s="107">
        <f t="shared" si="18"/>
        <v>0.65699633363937304</v>
      </c>
      <c r="AE29" s="55" t="str">
        <f t="shared" si="14"/>
        <v>B</v>
      </c>
    </row>
    <row r="30" spans="1:31" x14ac:dyDescent="0.2">
      <c r="A30" s="48" t="s">
        <v>26</v>
      </c>
      <c r="B30" s="49" t="s">
        <v>149</v>
      </c>
      <c r="C30" s="50">
        <v>1132121</v>
      </c>
      <c r="D30" s="50">
        <v>10062</v>
      </c>
      <c r="E30" s="50">
        <v>14392</v>
      </c>
      <c r="F30" s="51">
        <v>1273</v>
      </c>
      <c r="G30" s="51">
        <v>377</v>
      </c>
      <c r="H30" s="51">
        <v>1192</v>
      </c>
      <c r="I30" s="50">
        <v>1909</v>
      </c>
      <c r="J30" s="51">
        <v>35</v>
      </c>
      <c r="K30" s="50">
        <v>56</v>
      </c>
      <c r="L30" s="50">
        <v>1093</v>
      </c>
      <c r="M30" s="50">
        <f t="shared" si="15"/>
        <v>1271.2422082091932</v>
      </c>
      <c r="N30" s="50">
        <f t="shared" si="16"/>
        <v>112.44381121805885</v>
      </c>
      <c r="O30" s="50">
        <f t="shared" si="17"/>
        <v>33.300327438498179</v>
      </c>
      <c r="P30" s="111">
        <f t="shared" si="0"/>
        <v>93.637077769049498</v>
      </c>
      <c r="Q30" s="50">
        <f t="shared" si="1"/>
        <v>121.66985340981518</v>
      </c>
      <c r="R30" s="50">
        <f t="shared" si="2"/>
        <v>3.0915423351390889</v>
      </c>
      <c r="S30" s="50">
        <f t="shared" si="3"/>
        <v>5.1235132662397067</v>
      </c>
      <c r="T30" s="53">
        <f t="shared" si="4"/>
        <v>5.770643589626566</v>
      </c>
      <c r="U30" s="53">
        <f t="shared" si="5"/>
        <v>93.637077769049498</v>
      </c>
      <c r="V30" s="53">
        <f t="shared" si="6"/>
        <v>11.030405858798451</v>
      </c>
      <c r="W30" s="53">
        <f t="shared" si="7"/>
        <v>1.7582782302977789</v>
      </c>
      <c r="X30" s="53">
        <f t="shared" si="8"/>
        <v>2.2635178961606881</v>
      </c>
      <c r="Y30" s="54">
        <f t="shared" si="9"/>
        <v>0.81966896164292546</v>
      </c>
      <c r="Z30" s="54">
        <f t="shared" si="10"/>
        <v>0.86586272053671909</v>
      </c>
      <c r="AA30" s="54">
        <f t="shared" si="11"/>
        <v>0.80364921204963213</v>
      </c>
      <c r="AB30" s="54">
        <f t="shared" si="12"/>
        <v>0.82933392586770815</v>
      </c>
      <c r="AC30" s="54">
        <f t="shared" si="13"/>
        <v>0.30630594732201416</v>
      </c>
      <c r="AD30" s="107">
        <f t="shared" si="18"/>
        <v>0.82087748170518293</v>
      </c>
      <c r="AE30" s="55" t="str">
        <f t="shared" si="14"/>
        <v>A</v>
      </c>
    </row>
    <row r="31" spans="1:31" x14ac:dyDescent="0.2">
      <c r="A31" s="48" t="s">
        <v>27</v>
      </c>
      <c r="B31" s="49" t="s">
        <v>146</v>
      </c>
      <c r="C31" s="50">
        <v>615254</v>
      </c>
      <c r="D31" s="50">
        <v>11348.5</v>
      </c>
      <c r="E31" s="50">
        <v>15106</v>
      </c>
      <c r="F31" s="51">
        <v>1967</v>
      </c>
      <c r="G31" s="51">
        <v>2214</v>
      </c>
      <c r="H31" s="51">
        <v>1209</v>
      </c>
      <c r="I31" s="50">
        <v>2104</v>
      </c>
      <c r="J31" s="51">
        <v>126</v>
      </c>
      <c r="K31" s="50">
        <v>90</v>
      </c>
      <c r="L31" s="50">
        <v>1652</v>
      </c>
      <c r="M31" s="50">
        <f t="shared" si="15"/>
        <v>2455.2461259902411</v>
      </c>
      <c r="N31" s="50">
        <f t="shared" si="16"/>
        <v>319.70535746212136</v>
      </c>
      <c r="O31" s="50">
        <f t="shared" si="17"/>
        <v>359.85137845507711</v>
      </c>
      <c r="P31" s="111">
        <f t="shared" si="0"/>
        <v>61.464158617183529</v>
      </c>
      <c r="Q31" s="50">
        <f t="shared" si="1"/>
        <v>61.466549810108098</v>
      </c>
      <c r="R31" s="50">
        <f t="shared" si="2"/>
        <v>20.47934674134585</v>
      </c>
      <c r="S31" s="50">
        <f t="shared" si="3"/>
        <v>5.4479418886198543</v>
      </c>
      <c r="T31" s="53">
        <f t="shared" si="4"/>
        <v>18.969749035110535</v>
      </c>
      <c r="U31" s="53">
        <f t="shared" si="5"/>
        <v>61.464158617183529</v>
      </c>
      <c r="V31" s="53">
        <f t="shared" si="6"/>
        <v>7.8400605743902325</v>
      </c>
      <c r="W31" s="53">
        <f t="shared" si="7"/>
        <v>4.5254112234520578</v>
      </c>
      <c r="X31" s="53">
        <f t="shared" si="8"/>
        <v>2.3340826653355391</v>
      </c>
      <c r="Y31" s="54">
        <f t="shared" si="9"/>
        <v>0.40720051624329023</v>
      </c>
      <c r="Z31" s="54">
        <f t="shared" si="10"/>
        <v>0.18762280328116618</v>
      </c>
      <c r="AA31" s="54">
        <f t="shared" si="11"/>
        <v>0.46981039393661755</v>
      </c>
      <c r="AB31" s="54">
        <f t="shared" si="12"/>
        <v>0.56074405402268246</v>
      </c>
      <c r="AC31" s="54">
        <f t="shared" si="13"/>
        <v>0.32758097290183313</v>
      </c>
      <c r="AD31" s="107">
        <f t="shared" si="18"/>
        <v>0.35201009553743573</v>
      </c>
      <c r="AE31" s="55" t="str">
        <f t="shared" si="14"/>
        <v>D</v>
      </c>
    </row>
    <row r="32" spans="1:31" x14ac:dyDescent="0.2">
      <c r="A32" s="48" t="s">
        <v>28</v>
      </c>
      <c r="B32" s="49" t="s">
        <v>153</v>
      </c>
      <c r="C32" s="50">
        <v>180474</v>
      </c>
      <c r="D32" s="50">
        <v>9529.5</v>
      </c>
      <c r="E32" s="50">
        <v>4983</v>
      </c>
      <c r="F32" s="51">
        <v>498</v>
      </c>
      <c r="G32" s="51">
        <v>468</v>
      </c>
      <c r="H32" s="51">
        <v>356</v>
      </c>
      <c r="I32" s="50">
        <v>238</v>
      </c>
      <c r="J32" s="51">
        <v>130</v>
      </c>
      <c r="K32" s="50">
        <v>15</v>
      </c>
      <c r="L32" s="50">
        <v>520</v>
      </c>
      <c r="M32" s="50">
        <f t="shared" si="15"/>
        <v>2761.0625353236478</v>
      </c>
      <c r="N32" s="50">
        <f t="shared" si="16"/>
        <v>275.9400246018817</v>
      </c>
      <c r="O32" s="50">
        <f t="shared" si="17"/>
        <v>259.31713155357562</v>
      </c>
      <c r="P32" s="111">
        <f t="shared" si="0"/>
        <v>71.485943775100395</v>
      </c>
      <c r="Q32" s="50">
        <f t="shared" si="1"/>
        <v>28.883495145631066</v>
      </c>
      <c r="R32" s="50">
        <f t="shared" si="2"/>
        <v>72.032536542659884</v>
      </c>
      <c r="S32" s="50">
        <f t="shared" si="3"/>
        <v>2.8846153846153846</v>
      </c>
      <c r="T32" s="53">
        <f t="shared" si="4"/>
        <v>16.103326723182871</v>
      </c>
      <c r="U32" s="53">
        <f t="shared" si="5"/>
        <v>71.485943775100395</v>
      </c>
      <c r="V32" s="53">
        <f t="shared" si="6"/>
        <v>5.3743367168080445</v>
      </c>
      <c r="W32" s="53">
        <f t="shared" si="7"/>
        <v>8.487198391852278</v>
      </c>
      <c r="X32" s="53">
        <f t="shared" si="8"/>
        <v>1.6984155512168937</v>
      </c>
      <c r="Y32" s="54">
        <f t="shared" si="9"/>
        <v>0.49677543173607874</v>
      </c>
      <c r="Z32" s="54">
        <f t="shared" si="10"/>
        <v>0.39889286877238667</v>
      </c>
      <c r="AA32" s="54">
        <f t="shared" si="11"/>
        <v>0.2117962089419082</v>
      </c>
      <c r="AB32" s="54">
        <f t="shared" si="12"/>
        <v>0.17619589154896287</v>
      </c>
      <c r="AC32" s="54">
        <f t="shared" si="13"/>
        <v>0.13592961102160847</v>
      </c>
      <c r="AD32" s="107">
        <f t="shared" si="18"/>
        <v>0.39096994486997205</v>
      </c>
      <c r="AE32" s="55" t="str">
        <f t="shared" si="14"/>
        <v>D</v>
      </c>
    </row>
    <row r="33" spans="1:31" x14ac:dyDescent="0.2">
      <c r="A33" s="48" t="s">
        <v>29</v>
      </c>
      <c r="B33" s="49" t="s">
        <v>150</v>
      </c>
      <c r="C33" s="50">
        <v>206466</v>
      </c>
      <c r="D33" s="50">
        <v>8750.5</v>
      </c>
      <c r="E33" s="50">
        <v>2607</v>
      </c>
      <c r="F33" s="51">
        <v>263</v>
      </c>
      <c r="G33" s="51">
        <v>310</v>
      </c>
      <c r="H33" s="51">
        <v>208</v>
      </c>
      <c r="I33" s="50">
        <v>271</v>
      </c>
      <c r="J33" s="51">
        <v>9</v>
      </c>
      <c r="K33" s="50">
        <v>7</v>
      </c>
      <c r="L33" s="50">
        <v>108</v>
      </c>
      <c r="M33" s="50">
        <f t="shared" si="15"/>
        <v>1262.6776321525094</v>
      </c>
      <c r="N33" s="50">
        <f t="shared" si="16"/>
        <v>127.38174808443036</v>
      </c>
      <c r="O33" s="50">
        <f t="shared" si="17"/>
        <v>150.14578671548827</v>
      </c>
      <c r="P33" s="111">
        <f t="shared" si="0"/>
        <v>79.087452471482891</v>
      </c>
      <c r="Q33" s="50">
        <f t="shared" si="1"/>
        <v>52.316602316602314</v>
      </c>
      <c r="R33" s="50">
        <f t="shared" si="2"/>
        <v>4.3590712272238523</v>
      </c>
      <c r="S33" s="50">
        <f t="shared" si="3"/>
        <v>6.481481481481481</v>
      </c>
      <c r="T33" s="53">
        <f t="shared" si="4"/>
        <v>12.253398986219631</v>
      </c>
      <c r="U33" s="53">
        <f t="shared" si="5"/>
        <v>79.087452471482891</v>
      </c>
      <c r="V33" s="53">
        <f t="shared" si="6"/>
        <v>7.2330216587953275</v>
      </c>
      <c r="W33" s="53">
        <f t="shared" si="7"/>
        <v>2.0878388891923274</v>
      </c>
      <c r="X33" s="53">
        <f t="shared" si="8"/>
        <v>2.5458753860865775</v>
      </c>
      <c r="Y33" s="54">
        <f t="shared" si="9"/>
        <v>0.61708462353130633</v>
      </c>
      <c r="Z33" s="54">
        <f t="shared" si="10"/>
        <v>0.55914088993936906</v>
      </c>
      <c r="AA33" s="54">
        <f t="shared" si="11"/>
        <v>0.40628963487608238</v>
      </c>
      <c r="AB33" s="54">
        <f t="shared" si="12"/>
        <v>0.79734534586210892</v>
      </c>
      <c r="AC33" s="54">
        <f t="shared" si="13"/>
        <v>0.39143572087716816</v>
      </c>
      <c r="AD33" s="107">
        <f t="shared" si="18"/>
        <v>0.56153995621867581</v>
      </c>
      <c r="AE33" s="55" t="str">
        <f t="shared" si="14"/>
        <v>C</v>
      </c>
    </row>
    <row r="34" spans="1:31" x14ac:dyDescent="0.2">
      <c r="A34" s="48" t="s">
        <v>30</v>
      </c>
      <c r="B34" s="49" t="s">
        <v>148</v>
      </c>
      <c r="C34" s="50">
        <v>298257</v>
      </c>
      <c r="D34" s="50">
        <v>9476.75</v>
      </c>
      <c r="E34" s="50">
        <v>4782</v>
      </c>
      <c r="F34" s="51">
        <v>526</v>
      </c>
      <c r="G34" s="51">
        <v>695</v>
      </c>
      <c r="H34" s="51">
        <v>375</v>
      </c>
      <c r="I34" s="50">
        <v>713</v>
      </c>
      <c r="J34" s="51">
        <v>40</v>
      </c>
      <c r="K34" s="50">
        <v>22</v>
      </c>
      <c r="L34" s="50">
        <v>493</v>
      </c>
      <c r="M34" s="50">
        <f t="shared" si="15"/>
        <v>1603.3152616703044</v>
      </c>
      <c r="N34" s="50">
        <f t="shared" si="16"/>
        <v>176.3579731573777</v>
      </c>
      <c r="O34" s="50">
        <f t="shared" si="17"/>
        <v>233.02051586383556</v>
      </c>
      <c r="P34" s="111">
        <f t="shared" si="0"/>
        <v>71.292775665399247</v>
      </c>
      <c r="Q34" s="50">
        <f t="shared" si="1"/>
        <v>66.635514018691595</v>
      </c>
      <c r="R34" s="50">
        <f t="shared" si="2"/>
        <v>13.411252711587659</v>
      </c>
      <c r="S34" s="50">
        <f t="shared" si="3"/>
        <v>4.4624746450304258</v>
      </c>
      <c r="T34" s="53">
        <f t="shared" si="4"/>
        <v>15.26500952714526</v>
      </c>
      <c r="U34" s="53">
        <f t="shared" si="5"/>
        <v>71.292775665399247</v>
      </c>
      <c r="V34" s="53">
        <f t="shared" si="6"/>
        <v>8.1630578840708701</v>
      </c>
      <c r="W34" s="53">
        <f t="shared" si="7"/>
        <v>3.6621377242790389</v>
      </c>
      <c r="X34" s="53">
        <f t="shared" si="8"/>
        <v>2.1124570161379439</v>
      </c>
      <c r="Y34" s="54">
        <f t="shared" si="9"/>
        <v>0.52297261547929397</v>
      </c>
      <c r="Z34" s="54">
        <f t="shared" si="10"/>
        <v>0.39482067618949757</v>
      </c>
      <c r="AA34" s="54">
        <f t="shared" si="11"/>
        <v>0.50360894252772048</v>
      </c>
      <c r="AB34" s="54">
        <f t="shared" si="12"/>
        <v>0.6445371059228665</v>
      </c>
      <c r="AC34" s="54">
        <f t="shared" si="13"/>
        <v>0.2607616321605718</v>
      </c>
      <c r="AD34" s="107">
        <f t="shared" si="18"/>
        <v>0.47696663353049601</v>
      </c>
      <c r="AE34" s="55" t="str">
        <f t="shared" si="14"/>
        <v>C</v>
      </c>
    </row>
    <row r="35" spans="1:31" x14ac:dyDescent="0.2">
      <c r="A35" s="48" t="s">
        <v>31</v>
      </c>
      <c r="B35" s="49" t="s">
        <v>150</v>
      </c>
      <c r="C35" s="50">
        <v>214876</v>
      </c>
      <c r="D35" s="50">
        <v>8585.75</v>
      </c>
      <c r="E35" s="50">
        <v>2731</v>
      </c>
      <c r="F35" s="51">
        <v>277</v>
      </c>
      <c r="G35" s="51">
        <v>310</v>
      </c>
      <c r="H35" s="51">
        <v>249</v>
      </c>
      <c r="I35" s="50">
        <v>206</v>
      </c>
      <c r="J35" s="51">
        <v>122</v>
      </c>
      <c r="K35" s="50">
        <v>10</v>
      </c>
      <c r="L35" s="50">
        <v>193</v>
      </c>
      <c r="M35" s="50">
        <f t="shared" si="15"/>
        <v>1270.9655801485508</v>
      </c>
      <c r="N35" s="50">
        <f t="shared" si="16"/>
        <v>128.91155829408589</v>
      </c>
      <c r="O35" s="50">
        <f t="shared" si="17"/>
        <v>144.26925296450045</v>
      </c>
      <c r="P35" s="111">
        <f t="shared" si="0"/>
        <v>89.891696750902526</v>
      </c>
      <c r="Q35" s="50">
        <f t="shared" si="1"/>
        <v>36.851520572450809</v>
      </c>
      <c r="R35" s="50">
        <f t="shared" si="2"/>
        <v>56.776931811835659</v>
      </c>
      <c r="S35" s="50">
        <f t="shared" si="3"/>
        <v>5.1813471502590671</v>
      </c>
      <c r="T35" s="53">
        <f t="shared" si="4"/>
        <v>12.01121363412126</v>
      </c>
      <c r="U35" s="53">
        <f t="shared" si="5"/>
        <v>89.891696750902526</v>
      </c>
      <c r="V35" s="53">
        <f t="shared" si="6"/>
        <v>6.0705453274356502</v>
      </c>
      <c r="W35" s="53">
        <f t="shared" si="7"/>
        <v>7.535046901767477</v>
      </c>
      <c r="X35" s="53">
        <f t="shared" si="8"/>
        <v>2.2762572680299269</v>
      </c>
      <c r="Y35" s="54">
        <f t="shared" si="9"/>
        <v>0.62465284973354174</v>
      </c>
      <c r="Z35" s="54">
        <f t="shared" si="10"/>
        <v>0.78690603961362082</v>
      </c>
      <c r="AA35" s="54">
        <f t="shared" si="11"/>
        <v>0.28464771528760335</v>
      </c>
      <c r="AB35" s="54">
        <f t="shared" si="12"/>
        <v>0.2686158248631938</v>
      </c>
      <c r="AC35" s="54">
        <f t="shared" si="13"/>
        <v>0.31014682238698177</v>
      </c>
      <c r="AD35" s="107">
        <f t="shared" si="18"/>
        <v>0.59274553630334015</v>
      </c>
      <c r="AE35" s="55" t="str">
        <f t="shared" si="14"/>
        <v>C</v>
      </c>
    </row>
    <row r="36" spans="1:31" x14ac:dyDescent="0.2">
      <c r="A36" s="48" t="s">
        <v>32</v>
      </c>
      <c r="B36" s="49" t="s">
        <v>147</v>
      </c>
      <c r="C36" s="50">
        <v>30132</v>
      </c>
      <c r="D36" s="50">
        <v>17956.5</v>
      </c>
      <c r="E36" s="50">
        <v>706</v>
      </c>
      <c r="F36" s="51">
        <v>78</v>
      </c>
      <c r="G36" s="51">
        <v>253</v>
      </c>
      <c r="H36" s="51">
        <v>41</v>
      </c>
      <c r="I36" s="50">
        <v>44</v>
      </c>
      <c r="J36" s="51">
        <v>7</v>
      </c>
      <c r="K36" s="50">
        <v>4</v>
      </c>
      <c r="L36" s="50">
        <v>115</v>
      </c>
      <c r="M36" s="50">
        <f t="shared" si="15"/>
        <v>2343.0240276118411</v>
      </c>
      <c r="N36" s="50">
        <f t="shared" si="16"/>
        <v>258.86101154918362</v>
      </c>
      <c r="O36" s="50">
        <f t="shared" si="17"/>
        <v>839.63892207619801</v>
      </c>
      <c r="P36" s="111">
        <f t="shared" si="0"/>
        <v>52.564102564102569</v>
      </c>
      <c r="Q36" s="50">
        <f t="shared" si="1"/>
        <v>14.965986394557824</v>
      </c>
      <c r="R36" s="50">
        <f t="shared" si="2"/>
        <v>23.231116421080579</v>
      </c>
      <c r="S36" s="50">
        <f t="shared" si="3"/>
        <v>3.4782608695652173</v>
      </c>
      <c r="T36" s="53">
        <f t="shared" si="4"/>
        <v>28.976523636837424</v>
      </c>
      <c r="U36" s="53">
        <f t="shared" si="5"/>
        <v>52.564102564102569</v>
      </c>
      <c r="V36" s="53">
        <f t="shared" si="6"/>
        <v>3.8685897164933145</v>
      </c>
      <c r="W36" s="53">
        <f t="shared" si="7"/>
        <v>4.8198668468206236</v>
      </c>
      <c r="X36" s="53">
        <f t="shared" si="8"/>
        <v>1.8650096164806276</v>
      </c>
      <c r="Y36" s="54">
        <f t="shared" si="9"/>
        <v>9.4491539071579811E-2</v>
      </c>
      <c r="Z36" s="54">
        <f t="shared" si="10"/>
        <v>0</v>
      </c>
      <c r="AA36" s="54">
        <f t="shared" si="11"/>
        <v>5.4234329536893056E-2</v>
      </c>
      <c r="AB36" s="54">
        <f t="shared" si="12"/>
        <v>0.53216292028597068</v>
      </c>
      <c r="AC36" s="54">
        <f t="shared" si="13"/>
        <v>0.186157125989448</v>
      </c>
      <c r="AD36" s="107">
        <f t="shared" si="18"/>
        <v>7.6247450314325185E-2</v>
      </c>
      <c r="AE36" s="55" t="str">
        <f t="shared" si="14"/>
        <v>E</v>
      </c>
    </row>
    <row r="37" spans="1:31" x14ac:dyDescent="0.2">
      <c r="A37" s="48" t="s">
        <v>33</v>
      </c>
      <c r="B37" s="49" t="s">
        <v>150</v>
      </c>
      <c r="C37" s="50">
        <v>1387466</v>
      </c>
      <c r="D37" s="50">
        <v>11666.5</v>
      </c>
      <c r="E37" s="50">
        <v>16651</v>
      </c>
      <c r="F37" s="51">
        <v>1691</v>
      </c>
      <c r="G37" s="51">
        <v>1113</v>
      </c>
      <c r="H37" s="51">
        <v>1448</v>
      </c>
      <c r="I37" s="50">
        <v>3799</v>
      </c>
      <c r="J37" s="51">
        <v>50</v>
      </c>
      <c r="K37" s="50">
        <v>70</v>
      </c>
      <c r="L37" s="50">
        <v>1206</v>
      </c>
      <c r="M37" s="50">
        <f t="shared" si="15"/>
        <v>1200.1014799641937</v>
      </c>
      <c r="N37" s="50">
        <f t="shared" si="16"/>
        <v>121.87686040594869</v>
      </c>
      <c r="O37" s="50">
        <f t="shared" si="17"/>
        <v>80.218181923016488</v>
      </c>
      <c r="P37" s="111">
        <f t="shared" ref="P37:P68" si="19">H37/F37*100</f>
        <v>85.629804849201648</v>
      </c>
      <c r="Q37" s="50">
        <f t="shared" ref="Q37:Q54" si="20">I37/(G37+H37)*100</f>
        <v>148.34049199531435</v>
      </c>
      <c r="R37" s="50">
        <f t="shared" ref="R37:R68" si="21">(J37/$C37)*100000</f>
        <v>3.6036919102882519</v>
      </c>
      <c r="S37" s="50">
        <f t="shared" ref="S37:S54" si="22">(K37/L37)*100</f>
        <v>5.804311774461028</v>
      </c>
      <c r="T37" s="53">
        <f t="shared" ref="T37:T68" si="23">O37^(1/T$3)</f>
        <v>8.9564603456397034</v>
      </c>
      <c r="U37" s="53">
        <f t="shared" ref="U37:U68" si="24">P37^(1/U$3)</f>
        <v>85.629804849201648</v>
      </c>
      <c r="V37" s="53">
        <f t="shared" ref="V37:V68" si="25">Q37^(1/V$3)</f>
        <v>12.179511155843421</v>
      </c>
      <c r="W37" s="53">
        <f t="shared" ref="W37:W68" si="26">R37^(1/W$3)</f>
        <v>1.8983392505788452</v>
      </c>
      <c r="X37" s="53">
        <f t="shared" ref="X37:X68" si="27">S37^(1/X$3)</f>
        <v>2.4092139328961695</v>
      </c>
      <c r="Y37" s="54">
        <f t="shared" ref="Y37:Y68" si="28">1-(T37-T$96)/(T$95-T$96)</f>
        <v>0.72011305688042171</v>
      </c>
      <c r="Z37" s="54">
        <f t="shared" ref="Z37:Z68" si="29">(U37-U$96)/(U$95-U$96)</f>
        <v>0.6970607508750617</v>
      </c>
      <c r="AA37" s="54">
        <f t="shared" ref="AA37:AA68" si="30">(V37-V$96)/(V$95-V$96)</f>
        <v>0.92389198204938627</v>
      </c>
      <c r="AB37" s="54">
        <f t="shared" ref="AB37:AB68" si="31">1-(W37-W$96)/(W$95-W$96)</f>
        <v>0.81573899870633126</v>
      </c>
      <c r="AC37" s="54">
        <f t="shared" ref="AC37:AC68" si="32">(X37-X$96)/(X$95-X$96)</f>
        <v>0.35023278141602165</v>
      </c>
      <c r="AD37" s="107">
        <f t="shared" si="18"/>
        <v>0.7463132300751274</v>
      </c>
      <c r="AE37" s="55" t="str">
        <f t="shared" ref="AE37:AE68" si="33">IF(AD37&gt;$AD$97,$AE$97,(IF(AD37&gt;$AD$98,$AE$98,(IF(AD37&gt;$AD$99,$AE$99,(IF(AD37&gt;$AD$100,$AE$100,$AE$101)))))))</f>
        <v>B</v>
      </c>
    </row>
    <row r="38" spans="1:31" x14ac:dyDescent="0.2">
      <c r="A38" s="48" t="s">
        <v>34</v>
      </c>
      <c r="B38" s="49" t="s">
        <v>148</v>
      </c>
      <c r="C38" s="50">
        <v>153896</v>
      </c>
      <c r="D38" s="50">
        <v>14230</v>
      </c>
      <c r="E38" s="50">
        <v>2552</v>
      </c>
      <c r="F38" s="51">
        <v>237</v>
      </c>
      <c r="G38" s="51">
        <v>331</v>
      </c>
      <c r="H38" s="51">
        <v>198</v>
      </c>
      <c r="I38" s="50">
        <v>340</v>
      </c>
      <c r="J38" s="51">
        <v>42</v>
      </c>
      <c r="K38" s="50">
        <v>9</v>
      </c>
      <c r="L38" s="50">
        <v>283</v>
      </c>
      <c r="M38" s="50">
        <f t="shared" si="15"/>
        <v>1658.2627228777878</v>
      </c>
      <c r="N38" s="50">
        <f t="shared" ref="N38:N69" si="34">(F38/C38)*100000</f>
        <v>154.00010396631492</v>
      </c>
      <c r="O38" s="50">
        <f t="shared" ref="O38:O69" si="35">(G38/$C38)*100000</f>
        <v>215.08031397827102</v>
      </c>
      <c r="P38" s="111">
        <f t="shared" si="19"/>
        <v>83.544303797468359</v>
      </c>
      <c r="Q38" s="50">
        <f t="shared" si="20"/>
        <v>64.272211720226849</v>
      </c>
      <c r="R38" s="50">
        <f t="shared" si="21"/>
        <v>27.291157664916568</v>
      </c>
      <c r="S38" s="50">
        <f t="shared" si="22"/>
        <v>3.1802120141342751</v>
      </c>
      <c r="T38" s="53">
        <f t="shared" si="23"/>
        <v>14.665616726829834</v>
      </c>
      <c r="U38" s="53">
        <f t="shared" si="24"/>
        <v>83.544303797468359</v>
      </c>
      <c r="V38" s="53">
        <f t="shared" si="25"/>
        <v>8.0169951802546855</v>
      </c>
      <c r="W38" s="53">
        <f t="shared" si="26"/>
        <v>5.22409395636378</v>
      </c>
      <c r="X38" s="53">
        <f t="shared" si="27"/>
        <v>1.783314894833292</v>
      </c>
      <c r="Y38" s="54">
        <f t="shared" si="28"/>
        <v>0.54170347701767385</v>
      </c>
      <c r="Z38" s="54">
        <f t="shared" si="29"/>
        <v>0.65309613410879241</v>
      </c>
      <c r="AA38" s="54">
        <f t="shared" si="30"/>
        <v>0.4883248914092751</v>
      </c>
      <c r="AB38" s="54">
        <f t="shared" si="31"/>
        <v>0.49292689230427256</v>
      </c>
      <c r="AC38" s="54">
        <f t="shared" si="32"/>
        <v>0.16152645953780045</v>
      </c>
      <c r="AD38" s="107">
        <f t="shared" si="18"/>
        <v>0.5576813669716485</v>
      </c>
      <c r="AE38" s="55" t="str">
        <f t="shared" si="33"/>
        <v>C</v>
      </c>
    </row>
    <row r="39" spans="1:31" x14ac:dyDescent="0.2">
      <c r="A39" s="48" t="s">
        <v>35</v>
      </c>
      <c r="B39" s="49" t="s">
        <v>148</v>
      </c>
      <c r="C39" s="50">
        <v>11956</v>
      </c>
      <c r="D39" s="50">
        <v>20790.75</v>
      </c>
      <c r="E39" s="50">
        <v>298</v>
      </c>
      <c r="F39" s="51">
        <v>34</v>
      </c>
      <c r="G39" s="51">
        <v>65</v>
      </c>
      <c r="H39" s="51">
        <v>25</v>
      </c>
      <c r="I39" s="50">
        <v>19</v>
      </c>
      <c r="J39" s="51">
        <v>8</v>
      </c>
      <c r="K39" s="50">
        <v>3</v>
      </c>
      <c r="L39" s="50">
        <v>33</v>
      </c>
      <c r="M39" s="50">
        <f t="shared" si="15"/>
        <v>2492.472398795584</v>
      </c>
      <c r="N39" s="50">
        <f t="shared" si="34"/>
        <v>284.37604550016727</v>
      </c>
      <c r="O39" s="50">
        <f t="shared" si="35"/>
        <v>543.66008698561393</v>
      </c>
      <c r="P39" s="111">
        <f t="shared" si="19"/>
        <v>73.529411764705884</v>
      </c>
      <c r="Q39" s="50">
        <f t="shared" si="20"/>
        <v>21.111111111111111</v>
      </c>
      <c r="R39" s="50">
        <f t="shared" si="21"/>
        <v>66.912010705921716</v>
      </c>
      <c r="S39" s="50">
        <f t="shared" si="22"/>
        <v>9.0909090909090917</v>
      </c>
      <c r="T39" s="53">
        <f t="shared" si="23"/>
        <v>23.316519615620464</v>
      </c>
      <c r="U39" s="53">
        <f t="shared" si="24"/>
        <v>73.529411764705884</v>
      </c>
      <c r="V39" s="53">
        <f t="shared" si="25"/>
        <v>4.5946829173634072</v>
      </c>
      <c r="W39" s="53">
        <f t="shared" si="26"/>
        <v>8.1799762044838324</v>
      </c>
      <c r="X39" s="53">
        <f t="shared" si="27"/>
        <v>3.0151134457776365</v>
      </c>
      <c r="Y39" s="54">
        <f t="shared" si="28"/>
        <v>0.27136512109041355</v>
      </c>
      <c r="Z39" s="54">
        <f t="shared" si="29"/>
        <v>0.44197138314785372</v>
      </c>
      <c r="AA39" s="54">
        <f t="shared" si="30"/>
        <v>0.13021296959288003</v>
      </c>
      <c r="AB39" s="54">
        <f t="shared" si="31"/>
        <v>0.20601620309068513</v>
      </c>
      <c r="AC39" s="54">
        <f t="shared" si="32"/>
        <v>0.5329093179666039</v>
      </c>
      <c r="AD39" s="107">
        <f t="shared" si="18"/>
        <v>0.3036385921104881</v>
      </c>
      <c r="AE39" s="55" t="str">
        <f t="shared" si="33"/>
        <v>D</v>
      </c>
    </row>
    <row r="40" spans="1:31" x14ac:dyDescent="0.2">
      <c r="A40" s="48" t="s">
        <v>36</v>
      </c>
      <c r="B40" s="49" t="s">
        <v>152</v>
      </c>
      <c r="C40" s="50">
        <v>593819</v>
      </c>
      <c r="D40" s="50">
        <v>9103.75</v>
      </c>
      <c r="E40" s="50">
        <v>10638</v>
      </c>
      <c r="F40" s="51">
        <v>1293</v>
      </c>
      <c r="G40" s="51">
        <v>972</v>
      </c>
      <c r="H40" s="51">
        <v>998</v>
      </c>
      <c r="I40" s="50">
        <v>1288</v>
      </c>
      <c r="J40" s="51">
        <v>79</v>
      </c>
      <c r="K40" s="50">
        <v>46</v>
      </c>
      <c r="L40" s="50">
        <v>1126</v>
      </c>
      <c r="M40" s="50">
        <f t="shared" si="15"/>
        <v>1791.4549719695731</v>
      </c>
      <c r="N40" s="50">
        <f t="shared" si="34"/>
        <v>217.74311701040216</v>
      </c>
      <c r="O40" s="50">
        <f t="shared" si="35"/>
        <v>163.68624109366661</v>
      </c>
      <c r="P40" s="111">
        <f t="shared" si="19"/>
        <v>77.184841453982983</v>
      </c>
      <c r="Q40" s="50">
        <f t="shared" si="20"/>
        <v>65.380710659898483</v>
      </c>
      <c r="R40" s="50">
        <f t="shared" si="21"/>
        <v>13.303717125925576</v>
      </c>
      <c r="S40" s="50">
        <f t="shared" si="22"/>
        <v>4.0852575488454708</v>
      </c>
      <c r="T40" s="53">
        <f t="shared" si="23"/>
        <v>12.793992382898569</v>
      </c>
      <c r="U40" s="53">
        <f t="shared" si="24"/>
        <v>77.184841453982983</v>
      </c>
      <c r="V40" s="53">
        <f t="shared" si="25"/>
        <v>8.0858339495625611</v>
      </c>
      <c r="W40" s="53">
        <f t="shared" si="26"/>
        <v>3.6474260960197094</v>
      </c>
      <c r="X40" s="53">
        <f t="shared" si="27"/>
        <v>2.0212020059473201</v>
      </c>
      <c r="Y40" s="54">
        <f t="shared" si="28"/>
        <v>0.60019122732029562</v>
      </c>
      <c r="Z40" s="54">
        <f t="shared" si="29"/>
        <v>0.51903179281369527</v>
      </c>
      <c r="AA40" s="54">
        <f t="shared" si="30"/>
        <v>0.49552820369600725</v>
      </c>
      <c r="AB40" s="54">
        <f t="shared" si="31"/>
        <v>0.6459650800602067</v>
      </c>
      <c r="AC40" s="54">
        <f t="shared" si="32"/>
        <v>0.23324857289892414</v>
      </c>
      <c r="AD40" s="107">
        <f t="shared" si="18"/>
        <v>0.54821409332666327</v>
      </c>
      <c r="AE40" s="55" t="str">
        <f t="shared" si="33"/>
        <v>C</v>
      </c>
    </row>
    <row r="41" spans="1:31" x14ac:dyDescent="0.2">
      <c r="A41" s="48" t="s">
        <v>37</v>
      </c>
      <c r="B41" s="49" t="s">
        <v>148</v>
      </c>
      <c r="C41" s="50">
        <v>116723</v>
      </c>
      <c r="D41" s="50">
        <v>10155</v>
      </c>
      <c r="E41" s="50">
        <v>2605</v>
      </c>
      <c r="F41" s="51">
        <v>271</v>
      </c>
      <c r="G41" s="51">
        <v>158</v>
      </c>
      <c r="H41" s="51">
        <v>243</v>
      </c>
      <c r="I41" s="50">
        <v>336</v>
      </c>
      <c r="J41" s="51">
        <v>29</v>
      </c>
      <c r="K41" s="50">
        <v>10</v>
      </c>
      <c r="L41" s="50">
        <v>202</v>
      </c>
      <c r="M41" s="50">
        <f t="shared" si="15"/>
        <v>2231.7795121784052</v>
      </c>
      <c r="N41" s="50">
        <f t="shared" si="34"/>
        <v>232.17360760090128</v>
      </c>
      <c r="O41" s="50">
        <f t="shared" si="35"/>
        <v>135.36321033558082</v>
      </c>
      <c r="P41" s="111">
        <f t="shared" si="19"/>
        <v>89.667896678966784</v>
      </c>
      <c r="Q41" s="50">
        <f t="shared" si="20"/>
        <v>83.790523690773071</v>
      </c>
      <c r="R41" s="50">
        <f t="shared" si="21"/>
        <v>24.845146200834453</v>
      </c>
      <c r="S41" s="50">
        <f t="shared" si="22"/>
        <v>4.9504950495049505</v>
      </c>
      <c r="T41" s="53">
        <f t="shared" si="23"/>
        <v>11.634569623994727</v>
      </c>
      <c r="U41" s="53">
        <f t="shared" si="24"/>
        <v>89.667896678966784</v>
      </c>
      <c r="V41" s="53">
        <f t="shared" si="25"/>
        <v>9.1537163868438203</v>
      </c>
      <c r="W41" s="53">
        <f t="shared" si="26"/>
        <v>4.9844905658286134</v>
      </c>
      <c r="X41" s="53">
        <f t="shared" si="27"/>
        <v>2.2249707974499238</v>
      </c>
      <c r="Y41" s="54">
        <f t="shared" si="28"/>
        <v>0.63642287232845396</v>
      </c>
      <c r="Z41" s="54">
        <f t="shared" si="29"/>
        <v>0.78218809215119167</v>
      </c>
      <c r="AA41" s="54">
        <f t="shared" si="30"/>
        <v>0.60727178596213449</v>
      </c>
      <c r="AB41" s="54">
        <f t="shared" si="31"/>
        <v>0.51618383156837166</v>
      </c>
      <c r="AC41" s="54">
        <f t="shared" si="32"/>
        <v>0.29468413489792428</v>
      </c>
      <c r="AD41" s="107">
        <f t="shared" si="18"/>
        <v>0.66598598223757133</v>
      </c>
      <c r="AE41" s="55" t="str">
        <f t="shared" si="33"/>
        <v>B</v>
      </c>
    </row>
    <row r="42" spans="1:31" x14ac:dyDescent="0.2">
      <c r="A42" s="48" t="s">
        <v>38</v>
      </c>
      <c r="B42" s="49" t="s">
        <v>146</v>
      </c>
      <c r="C42" s="50">
        <v>553892</v>
      </c>
      <c r="D42" s="50">
        <v>10742.75</v>
      </c>
      <c r="E42" s="50">
        <v>9961</v>
      </c>
      <c r="F42" s="51">
        <v>995</v>
      </c>
      <c r="G42" s="51">
        <v>758</v>
      </c>
      <c r="H42" s="51">
        <v>804</v>
      </c>
      <c r="I42" s="50">
        <v>694</v>
      </c>
      <c r="J42" s="51">
        <v>105</v>
      </c>
      <c r="K42" s="50">
        <v>37</v>
      </c>
      <c r="L42" s="50">
        <v>784</v>
      </c>
      <c r="M42" s="50">
        <f t="shared" si="15"/>
        <v>1798.3650242285501</v>
      </c>
      <c r="N42" s="50">
        <f t="shared" si="34"/>
        <v>179.6379077509695</v>
      </c>
      <c r="O42" s="50">
        <f t="shared" si="35"/>
        <v>136.84978299018582</v>
      </c>
      <c r="P42" s="111">
        <f t="shared" si="19"/>
        <v>80.804020100502512</v>
      </c>
      <c r="Q42" s="50">
        <f t="shared" si="20"/>
        <v>44.43021766965429</v>
      </c>
      <c r="R42" s="50">
        <f t="shared" si="21"/>
        <v>18.95676413452442</v>
      </c>
      <c r="S42" s="50">
        <f t="shared" si="22"/>
        <v>4.7193877551020407</v>
      </c>
      <c r="T42" s="53">
        <f t="shared" si="23"/>
        <v>11.698281198115637</v>
      </c>
      <c r="U42" s="53">
        <f t="shared" si="24"/>
        <v>80.804020100502512</v>
      </c>
      <c r="V42" s="53">
        <f t="shared" si="25"/>
        <v>6.6655995731557631</v>
      </c>
      <c r="W42" s="53">
        <f t="shared" si="26"/>
        <v>4.3539366250009222</v>
      </c>
      <c r="X42" s="53">
        <f t="shared" si="27"/>
        <v>2.1724151893922214</v>
      </c>
      <c r="Y42" s="54">
        <f t="shared" si="28"/>
        <v>0.63443190301313512</v>
      </c>
      <c r="Z42" s="54">
        <f t="shared" si="29"/>
        <v>0.59532799130789071</v>
      </c>
      <c r="AA42" s="54">
        <f t="shared" si="30"/>
        <v>0.34691439440700222</v>
      </c>
      <c r="AB42" s="54">
        <f t="shared" si="31"/>
        <v>0.57738811866887352</v>
      </c>
      <c r="AC42" s="54">
        <f t="shared" si="32"/>
        <v>0.27883880699753838</v>
      </c>
      <c r="AD42" s="107">
        <f t="shared" si="18"/>
        <v>0.55818353637041773</v>
      </c>
      <c r="AE42" s="55" t="str">
        <f t="shared" si="33"/>
        <v>C</v>
      </c>
    </row>
    <row r="43" spans="1:31" x14ac:dyDescent="0.2">
      <c r="A43" s="48" t="s">
        <v>39</v>
      </c>
      <c r="B43" s="49" t="s">
        <v>146</v>
      </c>
      <c r="C43" s="50">
        <v>412313</v>
      </c>
      <c r="D43" s="50">
        <v>8877</v>
      </c>
      <c r="E43" s="50">
        <v>7320</v>
      </c>
      <c r="F43" s="51">
        <v>855</v>
      </c>
      <c r="G43" s="51">
        <v>571</v>
      </c>
      <c r="H43" s="51">
        <v>763</v>
      </c>
      <c r="I43" s="50">
        <v>461</v>
      </c>
      <c r="J43" s="51">
        <v>58</v>
      </c>
      <c r="K43" s="50">
        <v>40</v>
      </c>
      <c r="L43" s="50">
        <v>516</v>
      </c>
      <c r="M43" s="50">
        <f t="shared" si="15"/>
        <v>1775.3502800057236</v>
      </c>
      <c r="N43" s="50">
        <f t="shared" si="34"/>
        <v>207.36673352525872</v>
      </c>
      <c r="O43" s="50">
        <f t="shared" si="35"/>
        <v>138.48702320809676</v>
      </c>
      <c r="P43" s="111">
        <f t="shared" si="19"/>
        <v>89.239766081871338</v>
      </c>
      <c r="Q43" s="50">
        <f t="shared" si="20"/>
        <v>34.557721139430285</v>
      </c>
      <c r="R43" s="50">
        <f t="shared" si="21"/>
        <v>14.066983092941529</v>
      </c>
      <c r="S43" s="50">
        <f t="shared" si="22"/>
        <v>7.7519379844961236</v>
      </c>
      <c r="T43" s="53">
        <f t="shared" si="23"/>
        <v>11.768050951967227</v>
      </c>
      <c r="U43" s="53">
        <f t="shared" si="24"/>
        <v>89.239766081871338</v>
      </c>
      <c r="V43" s="53">
        <f t="shared" si="25"/>
        <v>5.8785815584569621</v>
      </c>
      <c r="W43" s="53">
        <f t="shared" si="26"/>
        <v>3.7505976980931357</v>
      </c>
      <c r="X43" s="53">
        <f t="shared" si="27"/>
        <v>2.7842302319485226</v>
      </c>
      <c r="Y43" s="54">
        <f t="shared" si="28"/>
        <v>0.63225161723347068</v>
      </c>
      <c r="Z43" s="54">
        <f t="shared" si="29"/>
        <v>0.77316263632053084</v>
      </c>
      <c r="AA43" s="54">
        <f t="shared" si="30"/>
        <v>0.26456056106340087</v>
      </c>
      <c r="AB43" s="54">
        <f t="shared" si="31"/>
        <v>0.63595079905257079</v>
      </c>
      <c r="AC43" s="54">
        <f t="shared" si="32"/>
        <v>0.46329885459225695</v>
      </c>
      <c r="AD43" s="107">
        <f t="shared" si="18"/>
        <v>0.60619737787298134</v>
      </c>
      <c r="AE43" s="55" t="str">
        <f t="shared" si="33"/>
        <v>B</v>
      </c>
    </row>
    <row r="44" spans="1:31" x14ac:dyDescent="0.2">
      <c r="A44" s="48" t="s">
        <v>40</v>
      </c>
      <c r="B44" s="49" t="s">
        <v>152</v>
      </c>
      <c r="C44" s="50">
        <v>434940</v>
      </c>
      <c r="D44" s="50">
        <v>8554.25</v>
      </c>
      <c r="E44" s="50">
        <v>8210</v>
      </c>
      <c r="F44" s="51">
        <v>998</v>
      </c>
      <c r="G44" s="51">
        <v>987</v>
      </c>
      <c r="H44" s="51">
        <v>781</v>
      </c>
      <c r="I44" s="50">
        <v>625</v>
      </c>
      <c r="J44" s="51">
        <v>50</v>
      </c>
      <c r="K44" s="50">
        <v>65</v>
      </c>
      <c r="L44" s="50">
        <v>527</v>
      </c>
      <c r="M44" s="50">
        <f t="shared" si="15"/>
        <v>1887.6166827608406</v>
      </c>
      <c r="N44" s="50">
        <f t="shared" si="34"/>
        <v>229.45693658895479</v>
      </c>
      <c r="O44" s="50">
        <f t="shared" si="35"/>
        <v>226.92785211753346</v>
      </c>
      <c r="P44" s="111">
        <f t="shared" si="19"/>
        <v>78.256513026052104</v>
      </c>
      <c r="Q44" s="50">
        <f t="shared" si="20"/>
        <v>35.350678733031678</v>
      </c>
      <c r="R44" s="50">
        <f t="shared" si="21"/>
        <v>11.495838506460661</v>
      </c>
      <c r="S44" s="50">
        <f t="shared" si="22"/>
        <v>12.333965844402277</v>
      </c>
      <c r="T44" s="53">
        <f t="shared" si="23"/>
        <v>15.064124671468086</v>
      </c>
      <c r="U44" s="53">
        <f t="shared" si="24"/>
        <v>78.256513026052104</v>
      </c>
      <c r="V44" s="53">
        <f t="shared" si="25"/>
        <v>5.9456436769311765</v>
      </c>
      <c r="W44" s="53">
        <f t="shared" si="26"/>
        <v>3.3905513572958399</v>
      </c>
      <c r="X44" s="53">
        <f t="shared" si="27"/>
        <v>3.5119746360704651</v>
      </c>
      <c r="Y44" s="54">
        <f t="shared" si="28"/>
        <v>0.52925021243218762</v>
      </c>
      <c r="Z44" s="54">
        <f t="shared" si="29"/>
        <v>0.54162378811677403</v>
      </c>
      <c r="AA44" s="54">
        <f t="shared" si="30"/>
        <v>0.27157796400125855</v>
      </c>
      <c r="AB44" s="54">
        <f t="shared" si="31"/>
        <v>0.67089845092628198</v>
      </c>
      <c r="AC44" s="54">
        <f t="shared" si="32"/>
        <v>0.68271119015733173</v>
      </c>
      <c r="AD44" s="107">
        <f t="shared" si="18"/>
        <v>0.49456186839783678</v>
      </c>
      <c r="AE44" s="55" t="str">
        <f t="shared" si="33"/>
        <v>C</v>
      </c>
    </row>
    <row r="45" spans="1:31" x14ac:dyDescent="0.2">
      <c r="A45" s="48" t="s">
        <v>41</v>
      </c>
      <c r="B45" s="49" t="s">
        <v>150</v>
      </c>
      <c r="C45" s="50">
        <v>135958</v>
      </c>
      <c r="D45" s="50">
        <v>9249.25</v>
      </c>
      <c r="E45" s="50">
        <v>2118</v>
      </c>
      <c r="F45" s="51">
        <v>227</v>
      </c>
      <c r="G45" s="51">
        <v>447</v>
      </c>
      <c r="H45" s="51">
        <v>169</v>
      </c>
      <c r="I45" s="50">
        <v>309</v>
      </c>
      <c r="J45" s="51">
        <v>18</v>
      </c>
      <c r="K45" s="50">
        <v>22</v>
      </c>
      <c r="L45" s="50">
        <v>174</v>
      </c>
      <c r="M45" s="50">
        <f t="shared" si="15"/>
        <v>1557.8340369820091</v>
      </c>
      <c r="N45" s="50">
        <f t="shared" si="34"/>
        <v>166.96332690978096</v>
      </c>
      <c r="O45" s="50">
        <f t="shared" si="35"/>
        <v>328.77800497212371</v>
      </c>
      <c r="P45" s="111">
        <f t="shared" si="19"/>
        <v>74.449339207048453</v>
      </c>
      <c r="Q45" s="50">
        <f t="shared" si="20"/>
        <v>50.162337662337663</v>
      </c>
      <c r="R45" s="50">
        <f t="shared" si="21"/>
        <v>13.23938275055532</v>
      </c>
      <c r="S45" s="50">
        <f t="shared" si="22"/>
        <v>12.643678160919542</v>
      </c>
      <c r="T45" s="53">
        <f t="shared" si="23"/>
        <v>18.132236623542163</v>
      </c>
      <c r="U45" s="53">
        <f t="shared" si="24"/>
        <v>74.449339207048453</v>
      </c>
      <c r="V45" s="53">
        <f t="shared" si="25"/>
        <v>7.0825375157734012</v>
      </c>
      <c r="W45" s="53">
        <f t="shared" si="26"/>
        <v>3.63859626099892</v>
      </c>
      <c r="X45" s="53">
        <f t="shared" si="27"/>
        <v>3.5557950110937977</v>
      </c>
      <c r="Y45" s="54">
        <f t="shared" si="28"/>
        <v>0.43337255069132929</v>
      </c>
      <c r="Z45" s="54">
        <f t="shared" si="29"/>
        <v>0.46136444814858896</v>
      </c>
      <c r="AA45" s="54">
        <f t="shared" si="30"/>
        <v>0.39054292285192965</v>
      </c>
      <c r="AB45" s="54">
        <f t="shared" si="31"/>
        <v>0.64682214195875432</v>
      </c>
      <c r="AC45" s="54">
        <f t="shared" si="32"/>
        <v>0.69592287653341245</v>
      </c>
      <c r="AD45" s="107">
        <f t="shared" si="18"/>
        <v>0.44900909833154257</v>
      </c>
      <c r="AE45" s="55" t="str">
        <f t="shared" si="33"/>
        <v>C</v>
      </c>
    </row>
    <row r="46" spans="1:31" x14ac:dyDescent="0.2">
      <c r="A46" s="48" t="s">
        <v>42</v>
      </c>
      <c r="B46" s="49" t="s">
        <v>152</v>
      </c>
      <c r="C46" s="50">
        <v>233994</v>
      </c>
      <c r="D46" s="50">
        <v>8689.5</v>
      </c>
      <c r="E46" s="50">
        <v>2766</v>
      </c>
      <c r="F46" s="51">
        <v>280</v>
      </c>
      <c r="G46" s="51">
        <v>137</v>
      </c>
      <c r="H46" s="51">
        <v>197</v>
      </c>
      <c r="I46" s="50">
        <v>234</v>
      </c>
      <c r="J46" s="51">
        <v>13</v>
      </c>
      <c r="K46" s="50">
        <v>6</v>
      </c>
      <c r="L46" s="50">
        <v>210</v>
      </c>
      <c r="M46" s="50">
        <f t="shared" si="15"/>
        <v>1182.081591835688</v>
      </c>
      <c r="N46" s="50">
        <f t="shared" si="34"/>
        <v>119.66118789370668</v>
      </c>
      <c r="O46" s="50">
        <f t="shared" si="35"/>
        <v>58.54850979084933</v>
      </c>
      <c r="P46" s="111">
        <f t="shared" si="19"/>
        <v>70.357142857142861</v>
      </c>
      <c r="Q46" s="50">
        <f t="shared" si="20"/>
        <v>70.05988023952095</v>
      </c>
      <c r="R46" s="50">
        <f t="shared" si="21"/>
        <v>5.5556980093506674</v>
      </c>
      <c r="S46" s="50">
        <f t="shared" si="22"/>
        <v>2.8571428571428572</v>
      </c>
      <c r="T46" s="53">
        <f t="shared" si="23"/>
        <v>7.6516997974861329</v>
      </c>
      <c r="U46" s="53">
        <f t="shared" si="24"/>
        <v>70.357142857142861</v>
      </c>
      <c r="V46" s="53">
        <f t="shared" si="25"/>
        <v>8.370178029141373</v>
      </c>
      <c r="W46" s="53">
        <f t="shared" si="26"/>
        <v>2.3570528227748033</v>
      </c>
      <c r="X46" s="53">
        <f t="shared" si="27"/>
        <v>1.6903085094570331</v>
      </c>
      <c r="Y46" s="54">
        <f t="shared" si="28"/>
        <v>0.76088646816488215</v>
      </c>
      <c r="Z46" s="54">
        <f t="shared" si="29"/>
        <v>0.37509652509652514</v>
      </c>
      <c r="AA46" s="54">
        <f t="shared" si="30"/>
        <v>0.52528206511280728</v>
      </c>
      <c r="AB46" s="54">
        <f t="shared" si="31"/>
        <v>0.77121427948449051</v>
      </c>
      <c r="AC46" s="54">
        <f t="shared" si="32"/>
        <v>0.13348536692027349</v>
      </c>
      <c r="AD46" s="107">
        <f t="shared" si="18"/>
        <v>0.57840417526790155</v>
      </c>
      <c r="AE46" s="55" t="str">
        <f t="shared" si="33"/>
        <v>C</v>
      </c>
    </row>
    <row r="47" spans="1:31" x14ac:dyDescent="0.2">
      <c r="A47" s="48" t="s">
        <v>43</v>
      </c>
      <c r="B47" s="49" t="s">
        <v>152</v>
      </c>
      <c r="C47" s="50">
        <v>579935</v>
      </c>
      <c r="D47" s="50">
        <v>9978.25</v>
      </c>
      <c r="E47" s="50">
        <v>12161</v>
      </c>
      <c r="F47" s="51">
        <v>1353</v>
      </c>
      <c r="G47" s="51">
        <v>626</v>
      </c>
      <c r="H47" s="51">
        <v>1168</v>
      </c>
      <c r="I47" s="50">
        <v>1149</v>
      </c>
      <c r="J47" s="51">
        <v>158</v>
      </c>
      <c r="K47" s="50">
        <v>78</v>
      </c>
      <c r="L47" s="50">
        <v>1388</v>
      </c>
      <c r="M47" s="50">
        <f t="shared" si="15"/>
        <v>2096.9591419728076</v>
      </c>
      <c r="N47" s="50">
        <f t="shared" si="34"/>
        <v>233.30200798365334</v>
      </c>
      <c r="O47" s="50">
        <f t="shared" si="35"/>
        <v>107.94313155784701</v>
      </c>
      <c r="P47" s="111">
        <f t="shared" si="19"/>
        <v>86.326681448632669</v>
      </c>
      <c r="Q47" s="50">
        <f t="shared" si="20"/>
        <v>64.046822742474916</v>
      </c>
      <c r="R47" s="50">
        <f t="shared" si="21"/>
        <v>27.244432565718572</v>
      </c>
      <c r="S47" s="50">
        <f t="shared" si="22"/>
        <v>5.6195965417867439</v>
      </c>
      <c r="T47" s="53">
        <f t="shared" si="23"/>
        <v>10.389568400941736</v>
      </c>
      <c r="U47" s="53">
        <f t="shared" si="24"/>
        <v>86.326681448632669</v>
      </c>
      <c r="V47" s="53">
        <f t="shared" si="25"/>
        <v>8.0029258863539976</v>
      </c>
      <c r="W47" s="53">
        <f t="shared" si="26"/>
        <v>5.2196199637251919</v>
      </c>
      <c r="X47" s="53">
        <f t="shared" si="27"/>
        <v>2.37056882241093</v>
      </c>
      <c r="Y47" s="54">
        <f t="shared" si="28"/>
        <v>0.6753288210015902</v>
      </c>
      <c r="Z47" s="54">
        <f t="shared" si="29"/>
        <v>0.7117516629711752</v>
      </c>
      <c r="AA47" s="54">
        <f t="shared" si="30"/>
        <v>0.48685267569944435</v>
      </c>
      <c r="AB47" s="54">
        <f t="shared" si="31"/>
        <v>0.49336115734046948</v>
      </c>
      <c r="AC47" s="54">
        <f t="shared" si="32"/>
        <v>0.33858141879239922</v>
      </c>
      <c r="AD47" s="107">
        <f t="shared" si="18"/>
        <v>0.63732331288690947</v>
      </c>
      <c r="AE47" s="55" t="str">
        <f t="shared" si="33"/>
        <v>B</v>
      </c>
    </row>
    <row r="48" spans="1:31" x14ac:dyDescent="0.2">
      <c r="A48" s="48" t="s">
        <v>44</v>
      </c>
      <c r="B48" s="49" t="s">
        <v>147</v>
      </c>
      <c r="C48" s="50">
        <v>370485</v>
      </c>
      <c r="D48" s="50">
        <v>12408</v>
      </c>
      <c r="E48" s="50">
        <v>8807</v>
      </c>
      <c r="F48" s="51">
        <v>933</v>
      </c>
      <c r="G48" s="51">
        <v>2080</v>
      </c>
      <c r="H48" s="51">
        <v>681</v>
      </c>
      <c r="I48" s="50">
        <v>1031</v>
      </c>
      <c r="J48" s="51">
        <v>114</v>
      </c>
      <c r="K48" s="50">
        <v>59</v>
      </c>
      <c r="L48" s="50">
        <v>686</v>
      </c>
      <c r="M48" s="50">
        <f t="shared" si="15"/>
        <v>2377.1542707532017</v>
      </c>
      <c r="N48" s="50">
        <f t="shared" si="34"/>
        <v>251.83205797805579</v>
      </c>
      <c r="O48" s="50">
        <f t="shared" si="35"/>
        <v>561.42623857915976</v>
      </c>
      <c r="P48" s="111">
        <f t="shared" si="19"/>
        <v>72.9903536977492</v>
      </c>
      <c r="Q48" s="50">
        <f t="shared" si="20"/>
        <v>37.341542919232161</v>
      </c>
      <c r="R48" s="50">
        <f t="shared" si="21"/>
        <v>30.770476537511644</v>
      </c>
      <c r="S48" s="50">
        <f t="shared" si="22"/>
        <v>8.6005830903790095</v>
      </c>
      <c r="T48" s="53">
        <f t="shared" si="23"/>
        <v>23.694434759646825</v>
      </c>
      <c r="U48" s="53">
        <f t="shared" si="24"/>
        <v>72.9903536977492</v>
      </c>
      <c r="V48" s="53">
        <f t="shared" si="25"/>
        <v>6.1107726941224181</v>
      </c>
      <c r="W48" s="53">
        <f t="shared" si="26"/>
        <v>5.5471142531510598</v>
      </c>
      <c r="X48" s="53">
        <f t="shared" si="27"/>
        <v>2.9326750741224314</v>
      </c>
      <c r="Y48" s="54">
        <f t="shared" si="28"/>
        <v>0.25955537590780609</v>
      </c>
      <c r="Z48" s="54">
        <f t="shared" si="29"/>
        <v>0.43060745633092901</v>
      </c>
      <c r="AA48" s="54">
        <f t="shared" si="30"/>
        <v>0.28885712065075997</v>
      </c>
      <c r="AB48" s="54">
        <f t="shared" si="31"/>
        <v>0.46157314807438665</v>
      </c>
      <c r="AC48" s="54">
        <f t="shared" si="32"/>
        <v>0.50805444369673691</v>
      </c>
      <c r="AD48" s="107">
        <f t="shared" si="18"/>
        <v>0.33432246514342273</v>
      </c>
      <c r="AE48" s="55" t="str">
        <f t="shared" si="33"/>
        <v>D</v>
      </c>
    </row>
    <row r="49" spans="1:31" x14ac:dyDescent="0.2">
      <c r="A49" s="48" t="s">
        <v>53</v>
      </c>
      <c r="B49" s="49" t="s">
        <v>148</v>
      </c>
      <c r="C49" s="50">
        <v>115714</v>
      </c>
      <c r="D49" s="50">
        <v>10544.5</v>
      </c>
      <c r="E49" s="50">
        <v>2447</v>
      </c>
      <c r="F49" s="51">
        <v>228</v>
      </c>
      <c r="G49" s="51">
        <v>257</v>
      </c>
      <c r="H49" s="51">
        <v>162</v>
      </c>
      <c r="I49" s="50">
        <v>239</v>
      </c>
      <c r="J49" s="51">
        <v>21</v>
      </c>
      <c r="K49" s="50">
        <v>18</v>
      </c>
      <c r="L49" s="50">
        <v>188</v>
      </c>
      <c r="M49" s="50">
        <f t="shared" si="15"/>
        <v>2114.6965794977273</v>
      </c>
      <c r="N49" s="50">
        <f t="shared" si="34"/>
        <v>197.03752354944086</v>
      </c>
      <c r="O49" s="50">
        <f t="shared" si="35"/>
        <v>222.09931382546623</v>
      </c>
      <c r="P49" s="111">
        <f t="shared" si="19"/>
        <v>71.05263157894737</v>
      </c>
      <c r="Q49" s="50">
        <f t="shared" si="20"/>
        <v>57.040572792362767</v>
      </c>
      <c r="R49" s="50">
        <f t="shared" si="21"/>
        <v>18.148192958501131</v>
      </c>
      <c r="S49" s="50">
        <f t="shared" si="22"/>
        <v>9.5744680851063837</v>
      </c>
      <c r="T49" s="53">
        <f t="shared" si="23"/>
        <v>14.90299680686627</v>
      </c>
      <c r="U49" s="53">
        <f t="shared" si="24"/>
        <v>71.05263157894737</v>
      </c>
      <c r="V49" s="53">
        <f t="shared" si="25"/>
        <v>7.5525209561021915</v>
      </c>
      <c r="W49" s="53">
        <f t="shared" si="26"/>
        <v>4.2600695954997176</v>
      </c>
      <c r="X49" s="53">
        <f t="shared" si="27"/>
        <v>3.0942637387763803</v>
      </c>
      <c r="Y49" s="54">
        <f t="shared" si="28"/>
        <v>0.53428541425683962</v>
      </c>
      <c r="Z49" s="54">
        <f t="shared" si="29"/>
        <v>0.3897581792318634</v>
      </c>
      <c r="AA49" s="54">
        <f t="shared" si="30"/>
        <v>0.43972215025996098</v>
      </c>
      <c r="AB49" s="54">
        <f t="shared" si="31"/>
        <v>0.58649925770215239</v>
      </c>
      <c r="AC49" s="54">
        <f t="shared" si="32"/>
        <v>0.55677284827910134</v>
      </c>
      <c r="AD49" s="107">
        <f t="shared" si="18"/>
        <v>0.47236696840899378</v>
      </c>
      <c r="AE49" s="55" t="str">
        <f t="shared" si="33"/>
        <v>C</v>
      </c>
    </row>
    <row r="50" spans="1:31" x14ac:dyDescent="0.2">
      <c r="A50" s="48" t="s">
        <v>54</v>
      </c>
      <c r="B50" s="49" t="s">
        <v>149</v>
      </c>
      <c r="C50" s="50">
        <v>96062</v>
      </c>
      <c r="D50" s="50">
        <v>8909.25</v>
      </c>
      <c r="E50" s="50">
        <v>1420</v>
      </c>
      <c r="F50" s="51">
        <v>240</v>
      </c>
      <c r="G50" s="51">
        <v>57</v>
      </c>
      <c r="H50" s="51">
        <v>160</v>
      </c>
      <c r="I50" s="50">
        <v>197</v>
      </c>
      <c r="J50" s="51">
        <v>4</v>
      </c>
      <c r="K50" s="57">
        <v>6</v>
      </c>
      <c r="L50" s="50">
        <v>129</v>
      </c>
      <c r="M50" s="50">
        <f t="shared" si="15"/>
        <v>1478.2119880910245</v>
      </c>
      <c r="N50" s="50">
        <f t="shared" si="34"/>
        <v>249.83864587453937</v>
      </c>
      <c r="O50" s="50">
        <f t="shared" si="35"/>
        <v>59.336678395203101</v>
      </c>
      <c r="P50" s="111">
        <f t="shared" si="19"/>
        <v>66.666666666666657</v>
      </c>
      <c r="Q50" s="50">
        <f t="shared" si="20"/>
        <v>90.78341013824884</v>
      </c>
      <c r="R50" s="50">
        <f t="shared" si="21"/>
        <v>4.1639774312423228</v>
      </c>
      <c r="S50" s="50">
        <f t="shared" si="22"/>
        <v>4.6511627906976747</v>
      </c>
      <c r="T50" s="53">
        <f t="shared" si="23"/>
        <v>7.7030304682769559</v>
      </c>
      <c r="U50" s="53">
        <f t="shared" si="24"/>
        <v>66.666666666666657</v>
      </c>
      <c r="V50" s="53">
        <f t="shared" si="25"/>
        <v>9.5280328577439768</v>
      </c>
      <c r="W50" s="53">
        <f t="shared" si="26"/>
        <v>2.040582620538145</v>
      </c>
      <c r="X50" s="53">
        <f t="shared" si="27"/>
        <v>2.1566554640687685</v>
      </c>
      <c r="Y50" s="54">
        <f t="shared" si="28"/>
        <v>0.75928239870200387</v>
      </c>
      <c r="Z50" s="54">
        <f t="shared" si="29"/>
        <v>0.29729729729729704</v>
      </c>
      <c r="AA50" s="54">
        <f t="shared" si="30"/>
        <v>0.64644038907736823</v>
      </c>
      <c r="AB50" s="54">
        <f t="shared" si="31"/>
        <v>0.80193224326570367</v>
      </c>
      <c r="AC50" s="54">
        <f t="shared" si="32"/>
        <v>0.27408730616634347</v>
      </c>
      <c r="AD50" s="107">
        <f t="shared" si="18"/>
        <v>0.5792760512043299</v>
      </c>
      <c r="AE50" s="55" t="str">
        <f t="shared" si="33"/>
        <v>C</v>
      </c>
    </row>
    <row r="51" spans="1:31" x14ac:dyDescent="0.2">
      <c r="A51" s="48" t="s">
        <v>77</v>
      </c>
      <c r="B51" s="49" t="s">
        <v>146</v>
      </c>
      <c r="C51" s="50">
        <v>66436</v>
      </c>
      <c r="D51" s="50">
        <v>9684</v>
      </c>
      <c r="E51" s="50">
        <v>1529</v>
      </c>
      <c r="F51" s="51">
        <v>252</v>
      </c>
      <c r="G51" s="51">
        <v>197</v>
      </c>
      <c r="H51" s="51">
        <v>168</v>
      </c>
      <c r="I51" s="50">
        <v>168</v>
      </c>
      <c r="J51" s="51">
        <v>11</v>
      </c>
      <c r="K51" s="50">
        <v>12</v>
      </c>
      <c r="L51" s="50">
        <v>101</v>
      </c>
      <c r="M51" s="50">
        <f t="shared" si="15"/>
        <v>2301.4630621951951</v>
      </c>
      <c r="N51" s="50">
        <f t="shared" si="34"/>
        <v>379.31242097657895</v>
      </c>
      <c r="O51" s="50">
        <f t="shared" si="35"/>
        <v>296.52597989042084</v>
      </c>
      <c r="P51" s="111">
        <f t="shared" si="19"/>
        <v>66.666666666666657</v>
      </c>
      <c r="Q51" s="50">
        <f t="shared" si="20"/>
        <v>46.027397260273972</v>
      </c>
      <c r="R51" s="50">
        <f t="shared" si="21"/>
        <v>16.557288217231623</v>
      </c>
      <c r="S51" s="50">
        <f t="shared" si="22"/>
        <v>11.881188118811881</v>
      </c>
      <c r="T51" s="53">
        <f t="shared" si="23"/>
        <v>17.219929729543637</v>
      </c>
      <c r="U51" s="53">
        <f t="shared" si="24"/>
        <v>66.666666666666657</v>
      </c>
      <c r="V51" s="53">
        <f t="shared" si="25"/>
        <v>6.7843494353013662</v>
      </c>
      <c r="W51" s="53">
        <f t="shared" si="26"/>
        <v>4.0690647841035439</v>
      </c>
      <c r="X51" s="53">
        <f t="shared" si="27"/>
        <v>3.4469099377285564</v>
      </c>
      <c r="Y51" s="54">
        <f t="shared" si="28"/>
        <v>0.46188189231672638</v>
      </c>
      <c r="Z51" s="54">
        <f t="shared" si="29"/>
        <v>0.29729729729729704</v>
      </c>
      <c r="AA51" s="54">
        <f t="shared" si="30"/>
        <v>0.35934042046239983</v>
      </c>
      <c r="AB51" s="54">
        <f t="shared" si="31"/>
        <v>0.60503900911330599</v>
      </c>
      <c r="AC51" s="54">
        <f t="shared" si="32"/>
        <v>0.66309441626642152</v>
      </c>
      <c r="AD51" s="107">
        <f t="shared" si="18"/>
        <v>0.3995991257646429</v>
      </c>
      <c r="AE51" s="55" t="str">
        <f t="shared" si="33"/>
        <v>D</v>
      </c>
    </row>
    <row r="52" spans="1:31" x14ac:dyDescent="0.2">
      <c r="A52" s="48" t="s">
        <v>63</v>
      </c>
      <c r="B52" s="49" t="s">
        <v>152</v>
      </c>
      <c r="C52" s="50">
        <v>904344</v>
      </c>
      <c r="D52" s="50">
        <v>8614.25</v>
      </c>
      <c r="E52" s="50">
        <v>13130</v>
      </c>
      <c r="F52" s="51">
        <v>1234</v>
      </c>
      <c r="G52" s="51">
        <v>1344</v>
      </c>
      <c r="H52" s="51">
        <v>969</v>
      </c>
      <c r="I52" s="50">
        <v>1644</v>
      </c>
      <c r="J52" s="51">
        <v>101</v>
      </c>
      <c r="K52" s="50">
        <v>103</v>
      </c>
      <c r="L52" s="50">
        <v>730</v>
      </c>
      <c r="M52" s="50">
        <f t="shared" si="15"/>
        <v>1451.8811425740648</v>
      </c>
      <c r="N52" s="50">
        <f t="shared" si="34"/>
        <v>136.45250037596313</v>
      </c>
      <c r="O52" s="50">
        <f t="shared" si="35"/>
        <v>148.61601337544121</v>
      </c>
      <c r="P52" s="111">
        <f t="shared" si="19"/>
        <v>78.525121555915717</v>
      </c>
      <c r="Q52" s="50">
        <f t="shared" si="20"/>
        <v>71.076523994811936</v>
      </c>
      <c r="R52" s="50">
        <f t="shared" si="21"/>
        <v>11.168316481338961</v>
      </c>
      <c r="S52" s="50">
        <f t="shared" si="22"/>
        <v>14.109589041095891</v>
      </c>
      <c r="T52" s="53">
        <f t="shared" si="23"/>
        <v>12.190816764082758</v>
      </c>
      <c r="U52" s="53">
        <f t="shared" si="24"/>
        <v>78.525121555915717</v>
      </c>
      <c r="V52" s="53">
        <f t="shared" si="25"/>
        <v>8.4306894139691764</v>
      </c>
      <c r="W52" s="53">
        <f t="shared" si="26"/>
        <v>3.3419031226741089</v>
      </c>
      <c r="X52" s="53">
        <f t="shared" si="27"/>
        <v>3.7562732915878061</v>
      </c>
      <c r="Y52" s="54">
        <f t="shared" si="28"/>
        <v>0.6190403009051304</v>
      </c>
      <c r="Z52" s="54">
        <f t="shared" si="29"/>
        <v>0.54728634631389883</v>
      </c>
      <c r="AA52" s="54">
        <f t="shared" si="30"/>
        <v>0.53161399704883372</v>
      </c>
      <c r="AB52" s="54">
        <f t="shared" si="31"/>
        <v>0.67562045855470565</v>
      </c>
      <c r="AC52" s="54">
        <f t="shared" si="32"/>
        <v>0.75636636122957213</v>
      </c>
      <c r="AD52" s="107">
        <f t="shared" si="18"/>
        <v>0.58479498790321782</v>
      </c>
      <c r="AE52" s="55" t="str">
        <f t="shared" si="33"/>
        <v>C</v>
      </c>
    </row>
    <row r="53" spans="1:31" x14ac:dyDescent="0.2">
      <c r="A53" s="48" t="s">
        <v>78</v>
      </c>
      <c r="B53" s="49" t="s">
        <v>146</v>
      </c>
      <c r="C53" s="50">
        <v>259638</v>
      </c>
      <c r="D53" s="50">
        <v>9776.5</v>
      </c>
      <c r="E53" s="50">
        <v>5397</v>
      </c>
      <c r="F53" s="51">
        <v>685</v>
      </c>
      <c r="G53" s="51">
        <v>419</v>
      </c>
      <c r="H53" s="51">
        <v>495</v>
      </c>
      <c r="I53" s="50">
        <v>436</v>
      </c>
      <c r="J53" s="51">
        <v>53</v>
      </c>
      <c r="K53" s="50">
        <v>52</v>
      </c>
      <c r="L53" s="50">
        <v>470</v>
      </c>
      <c r="M53" s="50">
        <f t="shared" si="15"/>
        <v>2078.663369768678</v>
      </c>
      <c r="N53" s="50">
        <f t="shared" si="34"/>
        <v>263.828869425893</v>
      </c>
      <c r="O53" s="50">
        <f t="shared" si="35"/>
        <v>161.37853472912286</v>
      </c>
      <c r="P53" s="111">
        <f t="shared" si="19"/>
        <v>72.262773722627742</v>
      </c>
      <c r="Q53" s="50">
        <f t="shared" si="20"/>
        <v>47.702407002188188</v>
      </c>
      <c r="R53" s="50">
        <f t="shared" si="21"/>
        <v>20.413036612514347</v>
      </c>
      <c r="S53" s="50">
        <f t="shared" si="22"/>
        <v>11.063829787234042</v>
      </c>
      <c r="T53" s="53">
        <f t="shared" si="23"/>
        <v>12.703485141059632</v>
      </c>
      <c r="U53" s="53">
        <f t="shared" si="24"/>
        <v>72.262773722627742</v>
      </c>
      <c r="V53" s="53">
        <f t="shared" si="25"/>
        <v>6.9066929135577029</v>
      </c>
      <c r="W53" s="53">
        <f t="shared" si="26"/>
        <v>4.5180788630251181</v>
      </c>
      <c r="X53" s="53">
        <f t="shared" si="27"/>
        <v>3.3262335737638815</v>
      </c>
      <c r="Y53" s="54">
        <f t="shared" si="28"/>
        <v>0.60301955394386142</v>
      </c>
      <c r="Z53" s="54">
        <f t="shared" si="29"/>
        <v>0.41526928388242262</v>
      </c>
      <c r="AA53" s="54">
        <f t="shared" si="30"/>
        <v>0.37214248373264763</v>
      </c>
      <c r="AB53" s="54">
        <f t="shared" si="31"/>
        <v>0.56145576457373503</v>
      </c>
      <c r="AC53" s="54">
        <f t="shared" si="32"/>
        <v>0.62671092404714823</v>
      </c>
      <c r="AD53" s="107">
        <f t="shared" si="18"/>
        <v>0.49790437482122429</v>
      </c>
      <c r="AE53" s="55" t="str">
        <f t="shared" si="33"/>
        <v>C</v>
      </c>
    </row>
    <row r="54" spans="1:31" x14ac:dyDescent="0.2">
      <c r="A54" s="48" t="s">
        <v>58</v>
      </c>
      <c r="B54" s="49" t="s">
        <v>151</v>
      </c>
      <c r="C54" s="50">
        <v>887204</v>
      </c>
      <c r="D54" s="50">
        <v>9404.5</v>
      </c>
      <c r="E54" s="50">
        <v>4975</v>
      </c>
      <c r="F54" s="51">
        <v>427</v>
      </c>
      <c r="G54" s="51">
        <v>53</v>
      </c>
      <c r="H54" s="51">
        <v>419</v>
      </c>
      <c r="I54" s="50">
        <v>302</v>
      </c>
      <c r="J54" s="51">
        <v>3</v>
      </c>
      <c r="K54" s="50">
        <v>6</v>
      </c>
      <c r="L54" s="50">
        <v>92</v>
      </c>
      <c r="M54" s="50">
        <f t="shared" si="15"/>
        <v>560.75040238772601</v>
      </c>
      <c r="N54" s="50">
        <f t="shared" si="34"/>
        <v>48.128728003931457</v>
      </c>
      <c r="O54" s="50">
        <f t="shared" si="35"/>
        <v>5.9738233822210001</v>
      </c>
      <c r="P54" s="111">
        <f t="shared" si="19"/>
        <v>98.126463700234183</v>
      </c>
      <c r="Q54" s="50">
        <f t="shared" si="20"/>
        <v>63.983050847457626</v>
      </c>
      <c r="R54" s="50">
        <f t="shared" si="21"/>
        <v>0.3381409461634528</v>
      </c>
      <c r="S54" s="50">
        <f t="shared" si="22"/>
        <v>6.5217391304347823</v>
      </c>
      <c r="T54" s="53">
        <f t="shared" si="23"/>
        <v>2.4441406224317372</v>
      </c>
      <c r="U54" s="53">
        <f t="shared" si="24"/>
        <v>98.126463700234183</v>
      </c>
      <c r="V54" s="53">
        <f t="shared" si="25"/>
        <v>7.9989406078216145</v>
      </c>
      <c r="W54" s="53">
        <f t="shared" si="26"/>
        <v>0.58149887890128626</v>
      </c>
      <c r="X54" s="53">
        <f t="shared" si="27"/>
        <v>2.5537695922762458</v>
      </c>
      <c r="Y54" s="54">
        <f t="shared" si="28"/>
        <v>0.92362127213572309</v>
      </c>
      <c r="Z54" s="54">
        <f t="shared" si="29"/>
        <v>0.9605038293562882</v>
      </c>
      <c r="AA54" s="54">
        <f t="shared" si="30"/>
        <v>0.4864356547952795</v>
      </c>
      <c r="AB54" s="54">
        <f t="shared" si="31"/>
        <v>0.94355720894206596</v>
      </c>
      <c r="AC54" s="54">
        <f t="shared" si="32"/>
        <v>0.3938157958151503</v>
      </c>
      <c r="AD54" s="107">
        <f t="shared" si="18"/>
        <v>0.84361211933053548</v>
      </c>
      <c r="AE54" s="55" t="str">
        <f t="shared" si="33"/>
        <v>A</v>
      </c>
    </row>
    <row r="55" spans="1:31" x14ac:dyDescent="0.2">
      <c r="A55" s="48" t="s">
        <v>59</v>
      </c>
      <c r="B55" s="49" t="s">
        <v>151</v>
      </c>
      <c r="C55" s="50">
        <v>157254</v>
      </c>
      <c r="D55" s="50">
        <v>9020.25</v>
      </c>
      <c r="E55" s="50">
        <v>955</v>
      </c>
      <c r="F55" s="51">
        <v>93</v>
      </c>
      <c r="G55" s="58">
        <v>0</v>
      </c>
      <c r="H55" s="51">
        <v>93</v>
      </c>
      <c r="I55" s="50">
        <v>17</v>
      </c>
      <c r="J55" s="51">
        <v>0</v>
      </c>
      <c r="K55" s="57">
        <v>0</v>
      </c>
      <c r="L55" s="59">
        <v>2</v>
      </c>
      <c r="M55" s="50">
        <f t="shared" si="15"/>
        <v>607.29774759306599</v>
      </c>
      <c r="N55" s="50">
        <f t="shared" si="34"/>
        <v>59.139990079743605</v>
      </c>
      <c r="O55" s="50">
        <f t="shared" si="35"/>
        <v>0</v>
      </c>
      <c r="P55" s="111">
        <f t="shared" si="19"/>
        <v>100</v>
      </c>
      <c r="Q55" s="112">
        <v>61.058446412864669</v>
      </c>
      <c r="R55" s="50">
        <f t="shared" si="21"/>
        <v>0</v>
      </c>
      <c r="S55" s="112">
        <v>7.0441022148367134</v>
      </c>
      <c r="T55" s="53">
        <f t="shared" si="23"/>
        <v>0</v>
      </c>
      <c r="U55" s="53">
        <f t="shared" si="24"/>
        <v>100</v>
      </c>
      <c r="V55" s="53">
        <f t="shared" si="25"/>
        <v>7.8139904282552504</v>
      </c>
      <c r="W55" s="53">
        <f t="shared" si="26"/>
        <v>0</v>
      </c>
      <c r="X55" s="53">
        <f t="shared" si="27"/>
        <v>2.6540727598987774</v>
      </c>
      <c r="Y55" s="54">
        <f t="shared" si="28"/>
        <v>1</v>
      </c>
      <c r="Z55" s="54">
        <f t="shared" si="29"/>
        <v>1</v>
      </c>
      <c r="AA55" s="54">
        <f t="shared" si="30"/>
        <v>0.46708240495803571</v>
      </c>
      <c r="AB55" s="54">
        <f t="shared" si="31"/>
        <v>1</v>
      </c>
      <c r="AC55" s="54">
        <f t="shared" si="32"/>
        <v>0.42405684218800183</v>
      </c>
      <c r="AD55" s="107">
        <f t="shared" si="18"/>
        <v>0.88838789236575966</v>
      </c>
      <c r="AE55" s="55" t="str">
        <f t="shared" si="33"/>
        <v>A</v>
      </c>
    </row>
    <row r="56" spans="1:31" x14ac:dyDescent="0.2">
      <c r="A56" s="48" t="s">
        <v>55</v>
      </c>
      <c r="B56" s="49" t="s">
        <v>149</v>
      </c>
      <c r="C56" s="50">
        <v>66755</v>
      </c>
      <c r="D56" s="50">
        <v>8669.25</v>
      </c>
      <c r="E56" s="50">
        <v>437</v>
      </c>
      <c r="F56" s="51">
        <v>67</v>
      </c>
      <c r="G56" s="58">
        <v>15</v>
      </c>
      <c r="H56" s="51">
        <v>61</v>
      </c>
      <c r="I56" s="50">
        <v>29</v>
      </c>
      <c r="J56" s="51">
        <v>1</v>
      </c>
      <c r="K56" s="50">
        <v>3</v>
      </c>
      <c r="L56" s="60">
        <v>30</v>
      </c>
      <c r="M56" s="50">
        <f t="shared" si="15"/>
        <v>654.6326117893791</v>
      </c>
      <c r="N56" s="50">
        <f t="shared" si="34"/>
        <v>100.36701370683843</v>
      </c>
      <c r="O56" s="50">
        <f t="shared" si="35"/>
        <v>22.470226949292186</v>
      </c>
      <c r="P56" s="111">
        <f t="shared" si="19"/>
        <v>91.044776119402982</v>
      </c>
      <c r="Q56" s="112">
        <v>61.058446412864669</v>
      </c>
      <c r="R56" s="50">
        <f t="shared" si="21"/>
        <v>1.4980151299528124</v>
      </c>
      <c r="S56" s="50">
        <f t="shared" ref="S56:S84" si="36">(K56/L56)*100</f>
        <v>10</v>
      </c>
      <c r="T56" s="53">
        <f t="shared" si="23"/>
        <v>4.740277096256313</v>
      </c>
      <c r="U56" s="53">
        <f t="shared" si="24"/>
        <v>91.044776119402982</v>
      </c>
      <c r="V56" s="53">
        <f t="shared" si="25"/>
        <v>7.8139904282552504</v>
      </c>
      <c r="W56" s="53">
        <f t="shared" si="26"/>
        <v>1.2239342833472768</v>
      </c>
      <c r="X56" s="53">
        <f t="shared" si="27"/>
        <v>3.1622776601683795</v>
      </c>
      <c r="Y56" s="54">
        <f t="shared" si="28"/>
        <v>0.85186763355047601</v>
      </c>
      <c r="Z56" s="54">
        <f t="shared" si="29"/>
        <v>0.8112141992739007</v>
      </c>
      <c r="AA56" s="54">
        <f t="shared" si="30"/>
        <v>0.46708240495803571</v>
      </c>
      <c r="AB56" s="54">
        <f t="shared" si="31"/>
        <v>0.88119965569986969</v>
      </c>
      <c r="AC56" s="54">
        <f t="shared" si="32"/>
        <v>0.5772788023737444</v>
      </c>
      <c r="AD56" s="107">
        <f t="shared" si="18"/>
        <v>0.7623568332146069</v>
      </c>
      <c r="AE56" s="55" t="str">
        <f t="shared" si="33"/>
        <v>A</v>
      </c>
    </row>
    <row r="57" spans="1:31" x14ac:dyDescent="0.2">
      <c r="A57" s="48" t="s">
        <v>51</v>
      </c>
      <c r="B57" s="49" t="s">
        <v>148</v>
      </c>
      <c r="C57" s="50">
        <v>125373</v>
      </c>
      <c r="D57" s="50">
        <v>12527.5</v>
      </c>
      <c r="E57" s="50">
        <v>2206</v>
      </c>
      <c r="F57" s="51">
        <v>281</v>
      </c>
      <c r="G57" s="51">
        <v>331</v>
      </c>
      <c r="H57" s="51">
        <v>188</v>
      </c>
      <c r="I57" s="50">
        <v>243</v>
      </c>
      <c r="J57" s="51">
        <v>48</v>
      </c>
      <c r="K57" s="50">
        <v>20</v>
      </c>
      <c r="L57" s="60">
        <v>387</v>
      </c>
      <c r="M57" s="50">
        <f t="shared" si="15"/>
        <v>1759.5495042792306</v>
      </c>
      <c r="N57" s="50">
        <f t="shared" si="34"/>
        <v>224.1311925215158</v>
      </c>
      <c r="O57" s="50">
        <f t="shared" si="35"/>
        <v>264.01218763210579</v>
      </c>
      <c r="P57" s="111">
        <f t="shared" si="19"/>
        <v>66.90391459074732</v>
      </c>
      <c r="Q57" s="50">
        <f t="shared" ref="Q57:Q84" si="37">I57/(G57+H57)*100</f>
        <v>46.820809248554909</v>
      </c>
      <c r="R57" s="50">
        <f t="shared" si="21"/>
        <v>38.285755306166394</v>
      </c>
      <c r="S57" s="50">
        <f t="shared" si="36"/>
        <v>5.1679586563307494</v>
      </c>
      <c r="T57" s="53">
        <f t="shared" si="23"/>
        <v>16.24845185339532</v>
      </c>
      <c r="U57" s="53">
        <f t="shared" si="24"/>
        <v>66.90391459074732</v>
      </c>
      <c r="V57" s="53">
        <f t="shared" si="25"/>
        <v>6.8425732914273496</v>
      </c>
      <c r="W57" s="53">
        <f t="shared" si="26"/>
        <v>6.1875484083897394</v>
      </c>
      <c r="X57" s="53">
        <f t="shared" si="27"/>
        <v>2.2733144649015782</v>
      </c>
      <c r="Y57" s="54">
        <f t="shared" si="28"/>
        <v>0.49224031099669341</v>
      </c>
      <c r="Z57" s="54">
        <f t="shared" si="29"/>
        <v>0.30229874002115964</v>
      </c>
      <c r="AA57" s="54">
        <f t="shared" si="30"/>
        <v>0.36543298461527524</v>
      </c>
      <c r="AB57" s="54">
        <f t="shared" si="31"/>
        <v>0.39940984471806562</v>
      </c>
      <c r="AC57" s="54">
        <f t="shared" si="32"/>
        <v>0.30925957776669749</v>
      </c>
      <c r="AD57" s="107">
        <f t="shared" si="18"/>
        <v>0.39912661063365229</v>
      </c>
      <c r="AE57" s="55" t="str">
        <f t="shared" si="33"/>
        <v>D</v>
      </c>
    </row>
    <row r="58" spans="1:31" x14ac:dyDescent="0.2">
      <c r="A58" s="48" t="s">
        <v>52</v>
      </c>
      <c r="B58" s="49" t="s">
        <v>148</v>
      </c>
      <c r="C58" s="50">
        <v>188226</v>
      </c>
      <c r="D58" s="50">
        <v>12404.5</v>
      </c>
      <c r="E58" s="50">
        <v>3555</v>
      </c>
      <c r="F58" s="51">
        <v>426</v>
      </c>
      <c r="G58" s="51">
        <v>854</v>
      </c>
      <c r="H58" s="51">
        <v>276</v>
      </c>
      <c r="I58" s="50">
        <v>211</v>
      </c>
      <c r="J58" s="51">
        <v>62</v>
      </c>
      <c r="K58" s="50">
        <v>45</v>
      </c>
      <c r="L58" s="60">
        <v>678</v>
      </c>
      <c r="M58" s="50">
        <f t="shared" si="15"/>
        <v>1888.6870039208186</v>
      </c>
      <c r="N58" s="50">
        <f t="shared" si="34"/>
        <v>226.32367473143989</v>
      </c>
      <c r="O58" s="50">
        <f t="shared" si="35"/>
        <v>453.70990192640755</v>
      </c>
      <c r="P58" s="111">
        <f t="shared" si="19"/>
        <v>64.788732394366207</v>
      </c>
      <c r="Q58" s="50">
        <f t="shared" si="37"/>
        <v>18.672566371681416</v>
      </c>
      <c r="R58" s="50">
        <f t="shared" si="21"/>
        <v>32.939126369364487</v>
      </c>
      <c r="S58" s="50">
        <f t="shared" si="36"/>
        <v>6.6371681415929213</v>
      </c>
      <c r="T58" s="53">
        <f t="shared" si="23"/>
        <v>21.300467176247743</v>
      </c>
      <c r="U58" s="53">
        <f t="shared" si="24"/>
        <v>64.788732394366207</v>
      </c>
      <c r="V58" s="53">
        <f t="shared" si="25"/>
        <v>4.3211765031853782</v>
      </c>
      <c r="W58" s="53">
        <f t="shared" si="26"/>
        <v>5.7392618313999657</v>
      </c>
      <c r="X58" s="53">
        <f t="shared" si="27"/>
        <v>2.5762701996477237</v>
      </c>
      <c r="Y58" s="54">
        <f t="shared" si="28"/>
        <v>0.33436620998592836</v>
      </c>
      <c r="Z58" s="54">
        <f t="shared" si="29"/>
        <v>0.25770841263799021</v>
      </c>
      <c r="AA58" s="54">
        <f t="shared" si="30"/>
        <v>0.10159316517805522</v>
      </c>
      <c r="AB58" s="54">
        <f t="shared" si="31"/>
        <v>0.44292247478008429</v>
      </c>
      <c r="AC58" s="54">
        <f t="shared" si="32"/>
        <v>0.40059964847969309</v>
      </c>
      <c r="AD58" s="107">
        <f t="shared" si="18"/>
        <v>0.27209794907092999</v>
      </c>
      <c r="AE58" s="55" t="str">
        <f t="shared" si="33"/>
        <v>D</v>
      </c>
    </row>
    <row r="59" spans="1:31" x14ac:dyDescent="0.2">
      <c r="A59" s="48" t="s">
        <v>56</v>
      </c>
      <c r="B59" s="49" t="s">
        <v>149</v>
      </c>
      <c r="C59" s="50">
        <v>369727</v>
      </c>
      <c r="D59" s="50">
        <v>9601.75</v>
      </c>
      <c r="E59" s="50">
        <v>4516</v>
      </c>
      <c r="F59" s="51">
        <v>800</v>
      </c>
      <c r="G59" s="51">
        <v>342</v>
      </c>
      <c r="H59" s="51">
        <v>569</v>
      </c>
      <c r="I59" s="50">
        <v>494</v>
      </c>
      <c r="J59" s="51">
        <v>46</v>
      </c>
      <c r="K59" s="50">
        <v>17</v>
      </c>
      <c r="L59" s="60">
        <v>496</v>
      </c>
      <c r="M59" s="50">
        <f t="shared" si="15"/>
        <v>1221.4417664925743</v>
      </c>
      <c r="N59" s="50">
        <f t="shared" si="34"/>
        <v>216.37586651772796</v>
      </c>
      <c r="O59" s="50">
        <f t="shared" si="35"/>
        <v>92.500682936328701</v>
      </c>
      <c r="P59" s="111">
        <f t="shared" si="19"/>
        <v>71.125</v>
      </c>
      <c r="Q59" s="50">
        <f t="shared" si="37"/>
        <v>54.226125137211852</v>
      </c>
      <c r="R59" s="50">
        <f t="shared" si="21"/>
        <v>12.441612324769357</v>
      </c>
      <c r="S59" s="50">
        <f t="shared" si="36"/>
        <v>3.4274193548387095</v>
      </c>
      <c r="T59" s="53">
        <f t="shared" si="23"/>
        <v>9.6177275349392541</v>
      </c>
      <c r="U59" s="53">
        <f t="shared" si="24"/>
        <v>71.125</v>
      </c>
      <c r="V59" s="53">
        <f t="shared" si="25"/>
        <v>7.3638390216796461</v>
      </c>
      <c r="W59" s="53">
        <f t="shared" si="26"/>
        <v>3.5272669766788787</v>
      </c>
      <c r="X59" s="53">
        <f t="shared" si="27"/>
        <v>1.8513290779433864</v>
      </c>
      <c r="Y59" s="54">
        <f t="shared" si="28"/>
        <v>0.6994486375611948</v>
      </c>
      <c r="Z59" s="54">
        <f t="shared" si="29"/>
        <v>0.3912837837837837</v>
      </c>
      <c r="AA59" s="54">
        <f t="shared" si="30"/>
        <v>0.41997840832245342</v>
      </c>
      <c r="AB59" s="54">
        <f t="shared" si="31"/>
        <v>0.65762824281552335</v>
      </c>
      <c r="AC59" s="54">
        <f t="shared" si="32"/>
        <v>0.1820324925395134</v>
      </c>
      <c r="AD59" s="107">
        <f t="shared" si="18"/>
        <v>0.53431675281856283</v>
      </c>
      <c r="AE59" s="55" t="str">
        <f t="shared" si="33"/>
        <v>C</v>
      </c>
    </row>
    <row r="60" spans="1:31" x14ac:dyDescent="0.2">
      <c r="A60" s="48" t="s">
        <v>64</v>
      </c>
      <c r="B60" s="49" t="s">
        <v>152</v>
      </c>
      <c r="C60" s="50">
        <v>146139</v>
      </c>
      <c r="D60" s="50">
        <v>9113.5</v>
      </c>
      <c r="E60" s="50">
        <v>2208</v>
      </c>
      <c r="F60" s="51">
        <v>273</v>
      </c>
      <c r="G60" s="51">
        <v>302</v>
      </c>
      <c r="H60" s="51">
        <v>188</v>
      </c>
      <c r="I60" s="50">
        <v>149</v>
      </c>
      <c r="J60" s="51">
        <v>11</v>
      </c>
      <c r="K60" s="50">
        <v>10</v>
      </c>
      <c r="L60" s="60">
        <v>175</v>
      </c>
      <c r="M60" s="50">
        <f t="shared" si="15"/>
        <v>1510.890316753228</v>
      </c>
      <c r="N60" s="50">
        <f t="shared" si="34"/>
        <v>186.80844948986925</v>
      </c>
      <c r="O60" s="50">
        <f t="shared" si="35"/>
        <v>206.65257049795059</v>
      </c>
      <c r="P60" s="111">
        <f t="shared" si="19"/>
        <v>68.864468864468861</v>
      </c>
      <c r="Q60" s="50">
        <f t="shared" si="37"/>
        <v>30.408163265306122</v>
      </c>
      <c r="R60" s="50">
        <f t="shared" si="21"/>
        <v>7.5270803823756838</v>
      </c>
      <c r="S60" s="50">
        <f t="shared" si="36"/>
        <v>5.7142857142857144</v>
      </c>
      <c r="T60" s="53">
        <f t="shared" si="23"/>
        <v>14.375415489576314</v>
      </c>
      <c r="U60" s="53">
        <f t="shared" si="24"/>
        <v>68.864468864468861</v>
      </c>
      <c r="V60" s="53">
        <f t="shared" si="25"/>
        <v>5.5143597330339382</v>
      </c>
      <c r="W60" s="53">
        <f t="shared" si="26"/>
        <v>2.7435525113209849</v>
      </c>
      <c r="X60" s="53">
        <f t="shared" si="27"/>
        <v>2.3904572186687871</v>
      </c>
      <c r="Y60" s="54">
        <f t="shared" si="28"/>
        <v>0.55077218653570914</v>
      </c>
      <c r="Z60" s="54">
        <f t="shared" si="29"/>
        <v>0.3436293436293435</v>
      </c>
      <c r="AA60" s="54">
        <f t="shared" si="30"/>
        <v>0.22644826509204452</v>
      </c>
      <c r="AB60" s="54">
        <f t="shared" si="31"/>
        <v>0.7336989515000456</v>
      </c>
      <c r="AC60" s="54">
        <f t="shared" si="32"/>
        <v>0.34457769914696301</v>
      </c>
      <c r="AD60" s="107">
        <f t="shared" si="18"/>
        <v>0.4261684617918805</v>
      </c>
      <c r="AE60" s="55" t="str">
        <f t="shared" si="33"/>
        <v>C</v>
      </c>
    </row>
    <row r="61" spans="1:31" x14ac:dyDescent="0.2">
      <c r="A61" s="48" t="s">
        <v>65</v>
      </c>
      <c r="B61" s="49" t="s">
        <v>152</v>
      </c>
      <c r="C61" s="50">
        <v>136798</v>
      </c>
      <c r="D61" s="50">
        <v>8156.75</v>
      </c>
      <c r="E61" s="50">
        <v>1523</v>
      </c>
      <c r="F61" s="51">
        <v>155</v>
      </c>
      <c r="G61" s="51">
        <v>232</v>
      </c>
      <c r="H61" s="51">
        <v>117</v>
      </c>
      <c r="I61" s="50">
        <v>227</v>
      </c>
      <c r="J61" s="51">
        <v>16</v>
      </c>
      <c r="K61" s="50">
        <v>14</v>
      </c>
      <c r="L61" s="60">
        <v>119</v>
      </c>
      <c r="M61" s="50">
        <f t="shared" si="15"/>
        <v>1113.3203701808507</v>
      </c>
      <c r="N61" s="50">
        <f t="shared" si="34"/>
        <v>113.30575008406556</v>
      </c>
      <c r="O61" s="50">
        <f t="shared" si="35"/>
        <v>169.59312270647231</v>
      </c>
      <c r="P61" s="111">
        <f t="shared" si="19"/>
        <v>75.483870967741936</v>
      </c>
      <c r="Q61" s="50">
        <f t="shared" si="37"/>
        <v>65.042979942693407</v>
      </c>
      <c r="R61" s="50">
        <f t="shared" si="21"/>
        <v>11.696077428032574</v>
      </c>
      <c r="S61" s="50">
        <f t="shared" si="36"/>
        <v>11.76470588235294</v>
      </c>
      <c r="T61" s="53">
        <f t="shared" si="23"/>
        <v>13.022792431213526</v>
      </c>
      <c r="U61" s="53">
        <f t="shared" si="24"/>
        <v>75.483870967741936</v>
      </c>
      <c r="V61" s="53">
        <f t="shared" si="25"/>
        <v>8.064922810708941</v>
      </c>
      <c r="W61" s="53">
        <f t="shared" si="26"/>
        <v>3.4199528400304842</v>
      </c>
      <c r="X61" s="53">
        <f t="shared" si="27"/>
        <v>3.4299717028501768</v>
      </c>
      <c r="Y61" s="54">
        <f t="shared" si="28"/>
        <v>0.59304128821073876</v>
      </c>
      <c r="Z61" s="54">
        <f t="shared" si="29"/>
        <v>0.48317349607672183</v>
      </c>
      <c r="AA61" s="54">
        <f t="shared" si="30"/>
        <v>0.49334005499799427</v>
      </c>
      <c r="AB61" s="54">
        <f t="shared" si="31"/>
        <v>0.6680446161090583</v>
      </c>
      <c r="AC61" s="54">
        <f t="shared" si="32"/>
        <v>0.65798759901854564</v>
      </c>
      <c r="AD61" s="107">
        <f t="shared" si="18"/>
        <v>0.54329808970613569</v>
      </c>
      <c r="AE61" s="55" t="str">
        <f t="shared" si="33"/>
        <v>C</v>
      </c>
    </row>
    <row r="62" spans="1:31" x14ac:dyDescent="0.2">
      <c r="A62" s="48" t="s">
        <v>82</v>
      </c>
      <c r="B62" s="49" t="s">
        <v>147</v>
      </c>
      <c r="C62" s="50">
        <v>263049</v>
      </c>
      <c r="D62" s="50">
        <v>16553.75</v>
      </c>
      <c r="E62" s="50">
        <v>4383</v>
      </c>
      <c r="F62" s="51">
        <v>690</v>
      </c>
      <c r="G62" s="51">
        <v>577</v>
      </c>
      <c r="H62" s="51">
        <v>537</v>
      </c>
      <c r="I62" s="50">
        <v>373</v>
      </c>
      <c r="J62" s="51">
        <v>36</v>
      </c>
      <c r="K62" s="50">
        <v>59</v>
      </c>
      <c r="L62" s="60">
        <v>541</v>
      </c>
      <c r="M62" s="50">
        <f t="shared" si="15"/>
        <v>1666.229485761208</v>
      </c>
      <c r="N62" s="50">
        <f t="shared" si="34"/>
        <v>262.30854327520728</v>
      </c>
      <c r="O62" s="50">
        <f t="shared" si="35"/>
        <v>219.3507673475284</v>
      </c>
      <c r="P62" s="111">
        <f t="shared" si="19"/>
        <v>77.826086956521735</v>
      </c>
      <c r="Q62" s="50">
        <f t="shared" si="37"/>
        <v>33.482944344703768</v>
      </c>
      <c r="R62" s="50">
        <f t="shared" si="21"/>
        <v>13.685663127402117</v>
      </c>
      <c r="S62" s="50">
        <f t="shared" si="36"/>
        <v>10.905730129390019</v>
      </c>
      <c r="T62" s="53">
        <f t="shared" si="23"/>
        <v>14.810495175635703</v>
      </c>
      <c r="U62" s="53">
        <f t="shared" si="24"/>
        <v>77.826086956521735</v>
      </c>
      <c r="V62" s="53">
        <f t="shared" si="25"/>
        <v>5.7864448796047272</v>
      </c>
      <c r="W62" s="53">
        <f t="shared" si="26"/>
        <v>3.6994138897130875</v>
      </c>
      <c r="X62" s="53">
        <f t="shared" si="27"/>
        <v>3.3023824928966086</v>
      </c>
      <c r="Y62" s="54">
        <f t="shared" si="28"/>
        <v>0.53717606500496717</v>
      </c>
      <c r="Z62" s="54">
        <f t="shared" si="29"/>
        <v>0.53254994124559329</v>
      </c>
      <c r="AA62" s="54">
        <f t="shared" si="30"/>
        <v>0.25491934757995371</v>
      </c>
      <c r="AB62" s="54">
        <f t="shared" si="31"/>
        <v>0.64091892041404774</v>
      </c>
      <c r="AC62" s="54">
        <f t="shared" si="32"/>
        <v>0.6195199084526638</v>
      </c>
      <c r="AD62" s="107">
        <f t="shared" si="18"/>
        <v>0.48928409683900242</v>
      </c>
      <c r="AE62" s="55" t="str">
        <f t="shared" si="33"/>
        <v>C</v>
      </c>
    </row>
    <row r="63" spans="1:31" x14ac:dyDescent="0.2">
      <c r="A63" s="48" t="s">
        <v>60</v>
      </c>
      <c r="B63" s="49" t="s">
        <v>151</v>
      </c>
      <c r="C63" s="50">
        <v>163554</v>
      </c>
      <c r="D63" s="50">
        <v>9031.5</v>
      </c>
      <c r="E63" s="50">
        <v>1111</v>
      </c>
      <c r="F63" s="51">
        <v>130</v>
      </c>
      <c r="G63" s="51">
        <v>118</v>
      </c>
      <c r="H63" s="51">
        <v>103</v>
      </c>
      <c r="I63" s="50">
        <v>111</v>
      </c>
      <c r="J63" s="51">
        <v>6</v>
      </c>
      <c r="K63" s="50">
        <v>2</v>
      </c>
      <c r="L63" s="60">
        <v>49</v>
      </c>
      <c r="M63" s="50">
        <f t="shared" si="15"/>
        <v>679.28635190823832</v>
      </c>
      <c r="N63" s="50">
        <f t="shared" si="34"/>
        <v>79.484451618425723</v>
      </c>
      <c r="O63" s="50">
        <f t="shared" si="35"/>
        <v>72.147425315186425</v>
      </c>
      <c r="P63" s="111">
        <f t="shared" si="19"/>
        <v>79.230769230769226</v>
      </c>
      <c r="Q63" s="50">
        <f t="shared" si="37"/>
        <v>50.226244343891402</v>
      </c>
      <c r="R63" s="50">
        <f t="shared" si="21"/>
        <v>3.6685131516196483</v>
      </c>
      <c r="S63" s="50">
        <f t="shared" si="36"/>
        <v>4.0816326530612246</v>
      </c>
      <c r="T63" s="53">
        <f t="shared" si="23"/>
        <v>8.493964051912771</v>
      </c>
      <c r="U63" s="53">
        <f t="shared" si="24"/>
        <v>79.230769230769226</v>
      </c>
      <c r="V63" s="53">
        <f t="shared" si="25"/>
        <v>7.0870476465091867</v>
      </c>
      <c r="W63" s="53">
        <f t="shared" si="26"/>
        <v>1.9153363024857144</v>
      </c>
      <c r="X63" s="53">
        <f t="shared" si="27"/>
        <v>2.0203050891044216</v>
      </c>
      <c r="Y63" s="54">
        <f t="shared" si="28"/>
        <v>0.73456593992348496</v>
      </c>
      <c r="Z63" s="54">
        <f t="shared" si="29"/>
        <v>0.56216216216216197</v>
      </c>
      <c r="AA63" s="54">
        <f t="shared" si="30"/>
        <v>0.39101486446957473</v>
      </c>
      <c r="AB63" s="54">
        <f t="shared" si="31"/>
        <v>0.8140891914853905</v>
      </c>
      <c r="AC63" s="54">
        <f t="shared" si="32"/>
        <v>0.23297815567799687</v>
      </c>
      <c r="AD63" s="107">
        <f t="shared" si="18"/>
        <v>0.60698182432891434</v>
      </c>
      <c r="AE63" s="55" t="str">
        <f t="shared" si="33"/>
        <v>B</v>
      </c>
    </row>
    <row r="64" spans="1:31" x14ac:dyDescent="0.2">
      <c r="A64" s="48" t="s">
        <v>66</v>
      </c>
      <c r="B64" s="49" t="s">
        <v>152</v>
      </c>
      <c r="C64" s="50">
        <v>814203</v>
      </c>
      <c r="D64" s="50">
        <v>8467.25</v>
      </c>
      <c r="E64" s="50">
        <v>8580</v>
      </c>
      <c r="F64" s="51">
        <v>1045</v>
      </c>
      <c r="G64" s="51">
        <v>593</v>
      </c>
      <c r="H64" s="51">
        <v>838</v>
      </c>
      <c r="I64" s="50">
        <v>860</v>
      </c>
      <c r="J64" s="51">
        <v>38</v>
      </c>
      <c r="K64" s="50">
        <v>53</v>
      </c>
      <c r="L64" s="60">
        <v>998</v>
      </c>
      <c r="M64" s="50">
        <f t="shared" si="15"/>
        <v>1053.7912535325956</v>
      </c>
      <c r="N64" s="50">
        <f t="shared" si="34"/>
        <v>128.34637062255973</v>
      </c>
      <c r="O64" s="50">
        <f t="shared" si="35"/>
        <v>72.831959597299445</v>
      </c>
      <c r="P64" s="111">
        <f t="shared" si="19"/>
        <v>80.191387559808618</v>
      </c>
      <c r="Q64" s="50">
        <f t="shared" si="37"/>
        <v>60.097833682739342</v>
      </c>
      <c r="R64" s="50">
        <f t="shared" si="21"/>
        <v>4.6671407499112627</v>
      </c>
      <c r="S64" s="50">
        <f t="shared" si="36"/>
        <v>5.3106212424849701</v>
      </c>
      <c r="T64" s="53">
        <f t="shared" si="23"/>
        <v>8.5341642588656246</v>
      </c>
      <c r="U64" s="53">
        <f t="shared" si="24"/>
        <v>80.191387559808618</v>
      </c>
      <c r="V64" s="53">
        <f t="shared" si="25"/>
        <v>7.7522792572726207</v>
      </c>
      <c r="W64" s="53">
        <f t="shared" si="26"/>
        <v>2.1603566256318105</v>
      </c>
      <c r="X64" s="53">
        <f t="shared" si="27"/>
        <v>2.3044785185557641</v>
      </c>
      <c r="Y64" s="54">
        <f t="shared" si="28"/>
        <v>0.73330969441994909</v>
      </c>
      <c r="Z64" s="54">
        <f t="shared" si="29"/>
        <v>0.58241303504461406</v>
      </c>
      <c r="AA64" s="54">
        <f t="shared" si="30"/>
        <v>0.46062492698977481</v>
      </c>
      <c r="AB64" s="54">
        <f t="shared" si="31"/>
        <v>0.79030646136145122</v>
      </c>
      <c r="AC64" s="54">
        <f t="shared" si="32"/>
        <v>0.31865542850661538</v>
      </c>
      <c r="AD64" s="107">
        <f t="shared" si="18"/>
        <v>0.62686140126144174</v>
      </c>
      <c r="AE64" s="55" t="str">
        <f t="shared" si="33"/>
        <v>B</v>
      </c>
    </row>
    <row r="65" spans="1:31" x14ac:dyDescent="0.2">
      <c r="A65" s="48" t="s">
        <v>79</v>
      </c>
      <c r="B65" s="49" t="s">
        <v>146</v>
      </c>
      <c r="C65" s="50">
        <v>117941</v>
      </c>
      <c r="D65" s="50">
        <v>9696.75</v>
      </c>
      <c r="E65" s="50">
        <v>3620</v>
      </c>
      <c r="F65" s="51">
        <v>695</v>
      </c>
      <c r="G65" s="51">
        <v>206</v>
      </c>
      <c r="H65" s="51">
        <v>584</v>
      </c>
      <c r="I65" s="50">
        <v>172</v>
      </c>
      <c r="J65" s="51">
        <v>0</v>
      </c>
      <c r="K65" s="50">
        <v>7</v>
      </c>
      <c r="L65" s="60">
        <v>211</v>
      </c>
      <c r="M65" s="50">
        <f t="shared" si="15"/>
        <v>3069.3312758073953</v>
      </c>
      <c r="N65" s="50">
        <f t="shared" si="34"/>
        <v>589.27768969230385</v>
      </c>
      <c r="O65" s="50">
        <f t="shared" si="35"/>
        <v>174.66360298793464</v>
      </c>
      <c r="P65" s="111">
        <f t="shared" si="19"/>
        <v>84.02877697841727</v>
      </c>
      <c r="Q65" s="50">
        <f t="shared" si="37"/>
        <v>21.772151898734176</v>
      </c>
      <c r="R65" s="50">
        <f t="shared" si="21"/>
        <v>0</v>
      </c>
      <c r="S65" s="50">
        <f t="shared" si="36"/>
        <v>3.3175355450236967</v>
      </c>
      <c r="T65" s="53">
        <f t="shared" si="23"/>
        <v>13.216035827279473</v>
      </c>
      <c r="U65" s="53">
        <f t="shared" si="24"/>
        <v>84.02877697841727</v>
      </c>
      <c r="V65" s="53">
        <f t="shared" si="25"/>
        <v>4.6660638549782165</v>
      </c>
      <c r="W65" s="53">
        <f t="shared" si="26"/>
        <v>0</v>
      </c>
      <c r="X65" s="53">
        <f t="shared" si="27"/>
        <v>1.8214103175901077</v>
      </c>
      <c r="Y65" s="54">
        <f t="shared" si="28"/>
        <v>0.58700248478665218</v>
      </c>
      <c r="Z65" s="54">
        <f t="shared" si="29"/>
        <v>0.66330935251798562</v>
      </c>
      <c r="AA65" s="54">
        <f t="shared" si="30"/>
        <v>0.13768229523784609</v>
      </c>
      <c r="AB65" s="54">
        <f t="shared" si="31"/>
        <v>1</v>
      </c>
      <c r="AC65" s="54">
        <f t="shared" si="32"/>
        <v>0.17301209327688347</v>
      </c>
      <c r="AD65" s="107">
        <f t="shared" si="18"/>
        <v>0.53620539256818189</v>
      </c>
      <c r="AE65" s="55" t="str">
        <f t="shared" si="33"/>
        <v>C</v>
      </c>
    </row>
    <row r="66" spans="1:31" x14ac:dyDescent="0.2">
      <c r="A66" s="48" t="s">
        <v>80</v>
      </c>
      <c r="B66" s="49" t="s">
        <v>146</v>
      </c>
      <c r="C66" s="50">
        <v>127190</v>
      </c>
      <c r="D66" s="50">
        <v>9288.75</v>
      </c>
      <c r="E66" s="50">
        <v>3172</v>
      </c>
      <c r="F66" s="51">
        <v>440</v>
      </c>
      <c r="G66" s="51">
        <v>130</v>
      </c>
      <c r="H66" s="51">
        <v>408</v>
      </c>
      <c r="I66" s="50">
        <v>142</v>
      </c>
      <c r="J66" s="51">
        <v>135</v>
      </c>
      <c r="K66" s="50">
        <v>12</v>
      </c>
      <c r="L66" s="60">
        <v>312</v>
      </c>
      <c r="M66" s="50">
        <f t="shared" si="15"/>
        <v>2493.9067536756033</v>
      </c>
      <c r="N66" s="50">
        <f t="shared" si="34"/>
        <v>345.93914615928924</v>
      </c>
      <c r="O66" s="50">
        <f t="shared" si="35"/>
        <v>102.20929318342637</v>
      </c>
      <c r="P66" s="111">
        <f t="shared" si="19"/>
        <v>92.72727272727272</v>
      </c>
      <c r="Q66" s="50">
        <f t="shared" si="37"/>
        <v>26.394052044609666</v>
      </c>
      <c r="R66" s="50">
        <f t="shared" si="21"/>
        <v>106.1404198443274</v>
      </c>
      <c r="S66" s="50">
        <f t="shared" si="36"/>
        <v>3.8461538461538463</v>
      </c>
      <c r="T66" s="53">
        <f t="shared" si="23"/>
        <v>10.10986118517096</v>
      </c>
      <c r="U66" s="53">
        <f t="shared" si="24"/>
        <v>92.72727272727272</v>
      </c>
      <c r="V66" s="53">
        <f t="shared" si="25"/>
        <v>5.1375141892368204</v>
      </c>
      <c r="W66" s="53">
        <f t="shared" si="26"/>
        <v>10.302447274523049</v>
      </c>
      <c r="X66" s="53">
        <f t="shared" si="27"/>
        <v>1.9611613513818404</v>
      </c>
      <c r="Y66" s="54">
        <f t="shared" si="28"/>
        <v>0.68406959521030786</v>
      </c>
      <c r="Z66" s="54">
        <f t="shared" si="29"/>
        <v>0.8466830466830465</v>
      </c>
      <c r="AA66" s="54">
        <f t="shared" si="30"/>
        <v>0.18701501892674049</v>
      </c>
      <c r="AB66" s="54">
        <f t="shared" si="31"/>
        <v>0</v>
      </c>
      <c r="AC66" s="54">
        <f t="shared" si="32"/>
        <v>0.2151465302415678</v>
      </c>
      <c r="AD66" s="107">
        <f t="shared" si="18"/>
        <v>0.60627104802281739</v>
      </c>
      <c r="AE66" s="55" t="str">
        <f t="shared" si="33"/>
        <v>B</v>
      </c>
    </row>
    <row r="67" spans="1:31" x14ac:dyDescent="0.2">
      <c r="A67" s="48" t="s">
        <v>57</v>
      </c>
      <c r="B67" s="49" t="s">
        <v>149</v>
      </c>
      <c r="C67" s="50">
        <v>783804</v>
      </c>
      <c r="D67" s="50">
        <v>9667</v>
      </c>
      <c r="E67" s="50">
        <v>9320</v>
      </c>
      <c r="F67" s="51">
        <v>1043</v>
      </c>
      <c r="G67" s="51">
        <v>641</v>
      </c>
      <c r="H67" s="51">
        <v>936</v>
      </c>
      <c r="I67" s="50">
        <v>1761</v>
      </c>
      <c r="J67" s="51">
        <v>19</v>
      </c>
      <c r="K67" s="50">
        <v>14</v>
      </c>
      <c r="L67" s="60">
        <v>450</v>
      </c>
      <c r="M67" s="50">
        <f t="shared" si="15"/>
        <v>1189.0727783986813</v>
      </c>
      <c r="N67" s="50">
        <f t="shared" si="34"/>
        <v>133.06898153109705</v>
      </c>
      <c r="O67" s="50">
        <f t="shared" si="35"/>
        <v>81.780649243943643</v>
      </c>
      <c r="P67" s="111">
        <f t="shared" si="19"/>
        <v>89.741131351869612</v>
      </c>
      <c r="Q67" s="50">
        <f t="shared" si="37"/>
        <v>111.66772352568168</v>
      </c>
      <c r="R67" s="50">
        <f t="shared" si="21"/>
        <v>2.4240754066067538</v>
      </c>
      <c r="S67" s="50">
        <f t="shared" si="36"/>
        <v>3.1111111111111112</v>
      </c>
      <c r="T67" s="53">
        <f t="shared" si="23"/>
        <v>9.0432654082440624</v>
      </c>
      <c r="U67" s="53">
        <f t="shared" si="24"/>
        <v>89.741131351869612</v>
      </c>
      <c r="V67" s="53">
        <f t="shared" si="25"/>
        <v>10.567294995678019</v>
      </c>
      <c r="W67" s="53">
        <f t="shared" si="26"/>
        <v>1.5569442528898567</v>
      </c>
      <c r="X67" s="53">
        <f t="shared" si="27"/>
        <v>1.7638342073763937</v>
      </c>
      <c r="Y67" s="54">
        <f t="shared" si="28"/>
        <v>0.71740042234824664</v>
      </c>
      <c r="Z67" s="54">
        <f t="shared" si="29"/>
        <v>0.78373195822860264</v>
      </c>
      <c r="AA67" s="54">
        <f t="shared" si="30"/>
        <v>0.75518913346346717</v>
      </c>
      <c r="AB67" s="54">
        <f t="shared" si="31"/>
        <v>0.84887627071482052</v>
      </c>
      <c r="AC67" s="54">
        <f t="shared" si="32"/>
        <v>0.15565310192883547</v>
      </c>
      <c r="AD67" s="107">
        <f t="shared" si="18"/>
        <v>0.73908955707184987</v>
      </c>
      <c r="AE67" s="55" t="str">
        <f t="shared" si="33"/>
        <v>B</v>
      </c>
    </row>
    <row r="68" spans="1:31" x14ac:dyDescent="0.2">
      <c r="A68" s="48" t="s">
        <v>45</v>
      </c>
      <c r="B68" s="49" t="s">
        <v>150</v>
      </c>
      <c r="C68" s="50">
        <v>193106</v>
      </c>
      <c r="D68" s="50">
        <v>9174.25</v>
      </c>
      <c r="E68" s="50">
        <v>2656</v>
      </c>
      <c r="F68" s="51">
        <v>283</v>
      </c>
      <c r="G68" s="51">
        <v>309</v>
      </c>
      <c r="H68" s="51">
        <v>216</v>
      </c>
      <c r="I68" s="50">
        <v>213</v>
      </c>
      <c r="J68" s="51">
        <v>27</v>
      </c>
      <c r="K68" s="50">
        <v>7</v>
      </c>
      <c r="L68" s="60">
        <v>207</v>
      </c>
      <c r="M68" s="50">
        <f t="shared" si="15"/>
        <v>1375.4103963626194</v>
      </c>
      <c r="N68" s="50">
        <f t="shared" si="34"/>
        <v>146.55163485339659</v>
      </c>
      <c r="O68" s="50">
        <f t="shared" si="35"/>
        <v>160.015742649115</v>
      </c>
      <c r="P68" s="111">
        <f t="shared" si="19"/>
        <v>76.325088339222617</v>
      </c>
      <c r="Q68" s="50">
        <f t="shared" si="37"/>
        <v>40.571428571428569</v>
      </c>
      <c r="R68" s="50">
        <f t="shared" si="21"/>
        <v>13.981958095553738</v>
      </c>
      <c r="S68" s="50">
        <f t="shared" si="36"/>
        <v>3.3816425120772946</v>
      </c>
      <c r="T68" s="53">
        <f t="shared" si="23"/>
        <v>12.649732908212529</v>
      </c>
      <c r="U68" s="53">
        <f t="shared" si="24"/>
        <v>76.325088339222617</v>
      </c>
      <c r="V68" s="53">
        <f t="shared" si="25"/>
        <v>6.3695705170308434</v>
      </c>
      <c r="W68" s="53">
        <f t="shared" si="26"/>
        <v>3.7392456586260465</v>
      </c>
      <c r="X68" s="53">
        <f t="shared" si="27"/>
        <v>1.8389242812245681</v>
      </c>
      <c r="Y68" s="54">
        <f t="shared" si="28"/>
        <v>0.60469929656056953</v>
      </c>
      <c r="Z68" s="54">
        <f t="shared" si="29"/>
        <v>0.50090726769172</v>
      </c>
      <c r="AA68" s="54">
        <f t="shared" si="30"/>
        <v>0.31593781306114144</v>
      </c>
      <c r="AB68" s="54">
        <f t="shared" si="31"/>
        <v>0.63705267700104251</v>
      </c>
      <c r="AC68" s="54">
        <f t="shared" si="32"/>
        <v>0.17829249068601946</v>
      </c>
      <c r="AD68" s="107">
        <f t="shared" si="18"/>
        <v>0.50930871219437168</v>
      </c>
      <c r="AE68" s="55" t="str">
        <f t="shared" si="33"/>
        <v>C</v>
      </c>
    </row>
    <row r="69" spans="1:31" x14ac:dyDescent="0.2">
      <c r="A69" s="48" t="s">
        <v>69</v>
      </c>
      <c r="B69" s="49" t="s">
        <v>152</v>
      </c>
      <c r="C69" s="50">
        <v>597531</v>
      </c>
      <c r="D69" s="50">
        <v>9808.25</v>
      </c>
      <c r="E69" s="50">
        <v>10195</v>
      </c>
      <c r="F69" s="51">
        <v>1216</v>
      </c>
      <c r="G69" s="51">
        <v>682</v>
      </c>
      <c r="H69" s="51">
        <v>1016</v>
      </c>
      <c r="I69" s="50">
        <v>1035</v>
      </c>
      <c r="J69" s="51">
        <v>93</v>
      </c>
      <c r="K69" s="50">
        <v>54</v>
      </c>
      <c r="L69" s="60">
        <v>980</v>
      </c>
      <c r="M69" s="50">
        <f t="shared" si="15"/>
        <v>1706.1876287590101</v>
      </c>
      <c r="N69" s="50">
        <f t="shared" si="34"/>
        <v>203.5040859804763</v>
      </c>
      <c r="O69" s="50">
        <f t="shared" si="35"/>
        <v>114.1363376962869</v>
      </c>
      <c r="P69" s="111">
        <f t="shared" ref="P69:P89" si="38">H69/F69*100</f>
        <v>83.55263157894737</v>
      </c>
      <c r="Q69" s="50">
        <f t="shared" si="37"/>
        <v>60.954063604240282</v>
      </c>
      <c r="R69" s="50">
        <f t="shared" ref="R69:R89" si="39">(J69/$C69)*100000</f>
        <v>15.564046049493667</v>
      </c>
      <c r="S69" s="50">
        <f t="shared" si="36"/>
        <v>5.5102040816326534</v>
      </c>
      <c r="T69" s="53">
        <f t="shared" ref="T69:T89" si="40">O69^(1/T$3)</f>
        <v>10.683460941861814</v>
      </c>
      <c r="U69" s="53">
        <f t="shared" ref="U69:U89" si="41">P69^(1/U$3)</f>
        <v>83.55263157894737</v>
      </c>
      <c r="V69" s="53">
        <f t="shared" ref="V69:V89" si="42">Q69^(1/V$3)</f>
        <v>7.8073083456617933</v>
      </c>
      <c r="W69" s="53">
        <f t="shared" ref="W69:W89" si="43">R69^(1/W$3)</f>
        <v>3.9451294084597106</v>
      </c>
      <c r="X69" s="53">
        <f t="shared" ref="X69:X89" si="44">S69^(1/X$3)</f>
        <v>2.3473823893078549</v>
      </c>
      <c r="Y69" s="54">
        <f t="shared" ref="Y69:Y89" si="45">1-(T69-T$96)/(T$95-T$96)</f>
        <v>0.6661447592506986</v>
      </c>
      <c r="Z69" s="54">
        <f t="shared" ref="Z69:Z89" si="46">(U69-U$96)/(U$95-U$96)</f>
        <v>0.653271692745377</v>
      </c>
      <c r="AA69" s="54">
        <f t="shared" ref="AA69:AA89" si="47">(V69-V$96)/(V$95-V$96)</f>
        <v>0.46638318955761021</v>
      </c>
      <c r="AB69" s="54">
        <f t="shared" ref="AB69:AB89" si="48">1-(W69-W$96)/(W$95-W$96)</f>
        <v>0.61706871160451049</v>
      </c>
      <c r="AC69" s="54">
        <f t="shared" ref="AC69:AC89" si="49">(X69-X$96)/(X$95-X$96)</f>
        <v>0.3315907921221643</v>
      </c>
      <c r="AD69" s="107">
        <f t="shared" si="18"/>
        <v>0.61551515146708258</v>
      </c>
      <c r="AE69" s="55" t="str">
        <f t="shared" ref="AE69:AE89" si="50">IF(AD69&gt;$AD$97,$AE$97,(IF(AD69&gt;$AD$98,$AE$98,(IF(AD69&gt;$AD$99,$AE$99,(IF(AD69&gt;$AD$100,$AE$100,$AE$101)))))))</f>
        <v>B</v>
      </c>
    </row>
    <row r="70" spans="1:31" x14ac:dyDescent="0.2">
      <c r="A70" s="48" t="s">
        <v>70</v>
      </c>
      <c r="B70" s="49" t="s">
        <v>152</v>
      </c>
      <c r="C70" s="50">
        <v>455423</v>
      </c>
      <c r="D70" s="50">
        <v>8606.5</v>
      </c>
      <c r="E70" s="50">
        <v>6934</v>
      </c>
      <c r="F70" s="51">
        <v>655</v>
      </c>
      <c r="G70" s="51">
        <v>694</v>
      </c>
      <c r="H70" s="51">
        <v>480</v>
      </c>
      <c r="I70" s="50">
        <v>838</v>
      </c>
      <c r="J70" s="51">
        <v>52</v>
      </c>
      <c r="K70" s="50">
        <v>18</v>
      </c>
      <c r="L70" s="60">
        <v>374</v>
      </c>
      <c r="M70" s="50">
        <f t="shared" ref="M70:M89" si="51">E70/C70*100000</f>
        <v>1522.5405831501703</v>
      </c>
      <c r="N70" s="50">
        <f t="shared" ref="N70:N89" si="52">(F70/C70)*100000</f>
        <v>143.8223365969659</v>
      </c>
      <c r="O70" s="50">
        <f t="shared" ref="O70:O89" si="53">(G70/$C70)*100000</f>
        <v>152.38580396686157</v>
      </c>
      <c r="P70" s="111">
        <f t="shared" si="38"/>
        <v>73.282442748091597</v>
      </c>
      <c r="Q70" s="50">
        <f t="shared" si="37"/>
        <v>71.379897785349229</v>
      </c>
      <c r="R70" s="50">
        <f t="shared" si="39"/>
        <v>11.417956493194239</v>
      </c>
      <c r="S70" s="50">
        <f t="shared" si="36"/>
        <v>4.8128342245989302</v>
      </c>
      <c r="T70" s="53">
        <f t="shared" si="40"/>
        <v>12.344464507092301</v>
      </c>
      <c r="U70" s="53">
        <f t="shared" si="41"/>
        <v>73.282442748091597</v>
      </c>
      <c r="V70" s="53">
        <f t="shared" si="42"/>
        <v>8.4486624849942515</v>
      </c>
      <c r="W70" s="53">
        <f t="shared" si="43"/>
        <v>3.379046684080325</v>
      </c>
      <c r="X70" s="53">
        <f t="shared" si="44"/>
        <v>2.1938172723813918</v>
      </c>
      <c r="Y70" s="54">
        <f t="shared" si="45"/>
        <v>0.61423885084019503</v>
      </c>
      <c r="Z70" s="54">
        <f t="shared" si="46"/>
        <v>0.43676500928409306</v>
      </c>
      <c r="AA70" s="54">
        <f t="shared" si="47"/>
        <v>0.5334947053277137</v>
      </c>
      <c r="AB70" s="54">
        <f t="shared" si="48"/>
        <v>0.67201514416517527</v>
      </c>
      <c r="AC70" s="54">
        <f t="shared" si="49"/>
        <v>0.28529145848893284</v>
      </c>
      <c r="AD70" s="107">
        <f t="shared" ref="AD70:AD89" si="54">Z70*Z$3+Y70*Y$3+AB70*AB$3+AA70*AA$3+AC70*AC$3</f>
        <v>0.53672001583127082</v>
      </c>
      <c r="AE70" s="55" t="str">
        <f t="shared" si="50"/>
        <v>C</v>
      </c>
    </row>
    <row r="71" spans="1:31" x14ac:dyDescent="0.2">
      <c r="A71" s="48" t="s">
        <v>84</v>
      </c>
      <c r="B71" s="49" t="s">
        <v>147</v>
      </c>
      <c r="C71" s="50">
        <v>102250</v>
      </c>
      <c r="D71" s="50">
        <v>13681.25</v>
      </c>
      <c r="E71" s="50">
        <v>2716</v>
      </c>
      <c r="F71" s="51">
        <v>291</v>
      </c>
      <c r="G71" s="51">
        <v>365</v>
      </c>
      <c r="H71" s="51">
        <v>190</v>
      </c>
      <c r="I71" s="50">
        <v>357</v>
      </c>
      <c r="J71" s="51">
        <v>24</v>
      </c>
      <c r="K71" s="50">
        <v>19</v>
      </c>
      <c r="L71" s="60">
        <v>182</v>
      </c>
      <c r="M71" s="50">
        <f t="shared" si="51"/>
        <v>2656.2347188264057</v>
      </c>
      <c r="N71" s="50">
        <f t="shared" si="52"/>
        <v>284.59657701711495</v>
      </c>
      <c r="O71" s="50">
        <f t="shared" si="53"/>
        <v>356.96821515892424</v>
      </c>
      <c r="P71" s="111">
        <f t="shared" si="38"/>
        <v>65.292096219931267</v>
      </c>
      <c r="Q71" s="50">
        <f t="shared" si="37"/>
        <v>64.324324324324323</v>
      </c>
      <c r="R71" s="50">
        <f t="shared" si="39"/>
        <v>23.471882640586799</v>
      </c>
      <c r="S71" s="50">
        <f t="shared" si="36"/>
        <v>10.43956043956044</v>
      </c>
      <c r="T71" s="53">
        <f t="shared" si="40"/>
        <v>18.893602492879019</v>
      </c>
      <c r="U71" s="53">
        <f t="shared" si="41"/>
        <v>65.292096219931267</v>
      </c>
      <c r="V71" s="53">
        <f t="shared" si="42"/>
        <v>8.0202446548920392</v>
      </c>
      <c r="W71" s="53">
        <f t="shared" si="43"/>
        <v>4.8447789052326007</v>
      </c>
      <c r="X71" s="53">
        <f t="shared" si="44"/>
        <v>3.2310308632943201</v>
      </c>
      <c r="Y71" s="54">
        <f t="shared" si="45"/>
        <v>0.4095800749206957</v>
      </c>
      <c r="Z71" s="54">
        <f t="shared" si="46"/>
        <v>0.26831986625801041</v>
      </c>
      <c r="AA71" s="54">
        <f t="shared" si="47"/>
        <v>0.48866491754303687</v>
      </c>
      <c r="AB71" s="54">
        <f t="shared" si="48"/>
        <v>0.52974484837080715</v>
      </c>
      <c r="AC71" s="54">
        <f t="shared" si="49"/>
        <v>0.59800764726763789</v>
      </c>
      <c r="AD71" s="107">
        <f t="shared" si="54"/>
        <v>0.38740302560789597</v>
      </c>
      <c r="AE71" s="55" t="str">
        <f t="shared" si="50"/>
        <v>D</v>
      </c>
    </row>
    <row r="72" spans="1:31" x14ac:dyDescent="0.2">
      <c r="A72" s="48" t="s">
        <v>72</v>
      </c>
      <c r="B72" s="49" t="s">
        <v>153</v>
      </c>
      <c r="C72" s="50">
        <v>902570</v>
      </c>
      <c r="D72" s="50">
        <v>10093.75</v>
      </c>
      <c r="E72" s="50">
        <v>17337</v>
      </c>
      <c r="F72" s="51">
        <v>1871</v>
      </c>
      <c r="G72" s="51">
        <v>2027</v>
      </c>
      <c r="H72" s="51">
        <v>1469</v>
      </c>
      <c r="I72" s="50">
        <v>1014</v>
      </c>
      <c r="J72" s="51">
        <v>95</v>
      </c>
      <c r="K72" s="50">
        <v>93</v>
      </c>
      <c r="L72" s="60">
        <v>1439</v>
      </c>
      <c r="M72" s="50">
        <f t="shared" si="51"/>
        <v>1920.8482444574936</v>
      </c>
      <c r="N72" s="50">
        <f t="shared" si="52"/>
        <v>207.29694095748806</v>
      </c>
      <c r="O72" s="50">
        <f t="shared" si="53"/>
        <v>224.5809189314956</v>
      </c>
      <c r="P72" s="111">
        <f t="shared" si="38"/>
        <v>78.514163548904321</v>
      </c>
      <c r="Q72" s="50">
        <f t="shared" si="37"/>
        <v>29.0045766590389</v>
      </c>
      <c r="R72" s="50">
        <f t="shared" si="39"/>
        <v>10.525499407248191</v>
      </c>
      <c r="S72" s="50">
        <f t="shared" si="36"/>
        <v>6.4628214037526055</v>
      </c>
      <c r="T72" s="53">
        <f t="shared" si="40"/>
        <v>14.986024120209322</v>
      </c>
      <c r="U72" s="53">
        <f t="shared" si="41"/>
        <v>78.514163548904321</v>
      </c>
      <c r="V72" s="53">
        <f t="shared" si="42"/>
        <v>5.3855897224945481</v>
      </c>
      <c r="W72" s="53">
        <f t="shared" si="43"/>
        <v>3.2443026072251939</v>
      </c>
      <c r="X72" s="53">
        <f t="shared" si="44"/>
        <v>2.5422079780680034</v>
      </c>
      <c r="Y72" s="54">
        <f t="shared" si="45"/>
        <v>0.53169083335878076</v>
      </c>
      <c r="Z72" s="54">
        <f t="shared" si="46"/>
        <v>0.54705533967960451</v>
      </c>
      <c r="AA72" s="54">
        <f t="shared" si="47"/>
        <v>0.21297372729296601</v>
      </c>
      <c r="AB72" s="54">
        <f t="shared" si="48"/>
        <v>0.68509398584858183</v>
      </c>
      <c r="AC72" s="54">
        <f t="shared" si="49"/>
        <v>0.39033001047353227</v>
      </c>
      <c r="AD72" s="107">
        <f t="shared" si="54"/>
        <v>0.48066673163790824</v>
      </c>
      <c r="AE72" s="55" t="str">
        <f t="shared" si="50"/>
        <v>C</v>
      </c>
    </row>
    <row r="73" spans="1:31" x14ac:dyDescent="0.2">
      <c r="A73" s="48" t="s">
        <v>46</v>
      </c>
      <c r="B73" s="49" t="s">
        <v>150</v>
      </c>
      <c r="C73" s="50">
        <v>163085</v>
      </c>
      <c r="D73" s="50">
        <v>10036.5</v>
      </c>
      <c r="E73" s="50">
        <v>3052</v>
      </c>
      <c r="F73" s="51">
        <v>384</v>
      </c>
      <c r="G73" s="51">
        <v>533</v>
      </c>
      <c r="H73" s="51">
        <v>208</v>
      </c>
      <c r="I73" s="50">
        <v>358</v>
      </c>
      <c r="J73" s="51">
        <v>59</v>
      </c>
      <c r="K73" s="50">
        <v>18</v>
      </c>
      <c r="L73" s="60">
        <v>346</v>
      </c>
      <c r="M73" s="50">
        <f t="shared" si="51"/>
        <v>1871.4167458687189</v>
      </c>
      <c r="N73" s="50">
        <f t="shared" si="52"/>
        <v>235.4600361774535</v>
      </c>
      <c r="O73" s="50">
        <f t="shared" si="53"/>
        <v>326.82343563172577</v>
      </c>
      <c r="P73" s="111">
        <f t="shared" si="38"/>
        <v>54.166666666666664</v>
      </c>
      <c r="Q73" s="50">
        <f t="shared" si="37"/>
        <v>48.313090418353575</v>
      </c>
      <c r="R73" s="50">
        <f t="shared" si="39"/>
        <v>36.177453475181657</v>
      </c>
      <c r="S73" s="50">
        <f t="shared" si="36"/>
        <v>5.202312138728324</v>
      </c>
      <c r="T73" s="53">
        <f t="shared" si="40"/>
        <v>18.078258644895136</v>
      </c>
      <c r="U73" s="53">
        <f t="shared" si="41"/>
        <v>54.166666666666664</v>
      </c>
      <c r="V73" s="53">
        <f t="shared" si="42"/>
        <v>6.9507618588435021</v>
      </c>
      <c r="W73" s="53">
        <f t="shared" si="43"/>
        <v>6.0147696111473508</v>
      </c>
      <c r="X73" s="53">
        <f t="shared" si="44"/>
        <v>2.2808577638091165</v>
      </c>
      <c r="Y73" s="54">
        <f t="shared" si="45"/>
        <v>0.43505934780271771</v>
      </c>
      <c r="Z73" s="54">
        <f t="shared" si="46"/>
        <v>3.3783783783783633E-2</v>
      </c>
      <c r="AA73" s="54">
        <f t="shared" si="47"/>
        <v>0.37675387318995751</v>
      </c>
      <c r="AB73" s="54">
        <f t="shared" si="48"/>
        <v>0.4161805005281326</v>
      </c>
      <c r="AC73" s="54">
        <f t="shared" si="49"/>
        <v>0.31153385541389617</v>
      </c>
      <c r="AD73" s="107">
        <f t="shared" si="54"/>
        <v>0.29030762075359617</v>
      </c>
      <c r="AE73" s="55" t="str">
        <f t="shared" si="50"/>
        <v>D</v>
      </c>
    </row>
    <row r="74" spans="1:31" x14ac:dyDescent="0.2">
      <c r="A74" s="48" t="s">
        <v>62</v>
      </c>
      <c r="B74" s="49" t="s">
        <v>151</v>
      </c>
      <c r="C74" s="50">
        <v>579163</v>
      </c>
      <c r="D74" s="50">
        <v>8543.25</v>
      </c>
      <c r="E74" s="50">
        <v>5449</v>
      </c>
      <c r="F74" s="51">
        <v>540</v>
      </c>
      <c r="G74" s="51">
        <v>902</v>
      </c>
      <c r="H74" s="51">
        <v>405</v>
      </c>
      <c r="I74" s="50">
        <v>815</v>
      </c>
      <c r="J74" s="51">
        <v>54</v>
      </c>
      <c r="K74" s="50">
        <v>27</v>
      </c>
      <c r="L74" s="60">
        <v>338</v>
      </c>
      <c r="M74" s="50">
        <f t="shared" si="51"/>
        <v>940.84048877431746</v>
      </c>
      <c r="N74" s="50">
        <f t="shared" si="52"/>
        <v>93.238000355685713</v>
      </c>
      <c r="O74" s="50">
        <f t="shared" si="53"/>
        <v>155.74199318671944</v>
      </c>
      <c r="P74" s="111">
        <f t="shared" si="38"/>
        <v>75</v>
      </c>
      <c r="Q74" s="50">
        <f t="shared" si="37"/>
        <v>62.356541698546287</v>
      </c>
      <c r="R74" s="50">
        <f t="shared" si="39"/>
        <v>9.3238000355685706</v>
      </c>
      <c r="S74" s="50">
        <f t="shared" si="36"/>
        <v>7.9881656804733732</v>
      </c>
      <c r="T74" s="53">
        <f t="shared" si="40"/>
        <v>12.479663184025418</v>
      </c>
      <c r="U74" s="53">
        <f t="shared" si="41"/>
        <v>75</v>
      </c>
      <c r="V74" s="53">
        <f t="shared" si="42"/>
        <v>7.8966158383541929</v>
      </c>
      <c r="W74" s="53">
        <f t="shared" si="43"/>
        <v>3.0534898125863417</v>
      </c>
      <c r="X74" s="53">
        <f t="shared" si="44"/>
        <v>2.8263343185959746</v>
      </c>
      <c r="Y74" s="54">
        <f t="shared" si="45"/>
        <v>0.61001392905856244</v>
      </c>
      <c r="Z74" s="54">
        <f t="shared" si="46"/>
        <v>0.47297297297297292</v>
      </c>
      <c r="AA74" s="54">
        <f t="shared" si="47"/>
        <v>0.47572835603685476</v>
      </c>
      <c r="AB74" s="54">
        <f t="shared" si="48"/>
        <v>0.70361509928448496</v>
      </c>
      <c r="AC74" s="54">
        <f t="shared" si="49"/>
        <v>0.47599308616013547</v>
      </c>
      <c r="AD74" s="107">
        <f t="shared" si="54"/>
        <v>0.54142287293495905</v>
      </c>
      <c r="AE74" s="55" t="str">
        <f t="shared" si="50"/>
        <v>C</v>
      </c>
    </row>
    <row r="75" spans="1:31" x14ac:dyDescent="0.2">
      <c r="A75" s="48" t="s">
        <v>47</v>
      </c>
      <c r="B75" s="49" t="s">
        <v>150</v>
      </c>
      <c r="C75" s="50">
        <v>173455</v>
      </c>
      <c r="D75" s="50">
        <v>8509</v>
      </c>
      <c r="E75" s="50">
        <v>2397</v>
      </c>
      <c r="F75" s="51">
        <v>241</v>
      </c>
      <c r="G75" s="51">
        <v>342</v>
      </c>
      <c r="H75" s="51">
        <v>165</v>
      </c>
      <c r="I75" s="50">
        <v>232</v>
      </c>
      <c r="J75" s="51">
        <v>23</v>
      </c>
      <c r="K75" s="50">
        <v>16</v>
      </c>
      <c r="L75" s="60">
        <v>169</v>
      </c>
      <c r="M75" s="50">
        <f t="shared" si="51"/>
        <v>1381.9146176241677</v>
      </c>
      <c r="N75" s="50">
        <f t="shared" si="52"/>
        <v>138.94093568937188</v>
      </c>
      <c r="O75" s="50">
        <f t="shared" si="53"/>
        <v>197.16929462973107</v>
      </c>
      <c r="P75" s="111">
        <f t="shared" si="38"/>
        <v>68.46473029045643</v>
      </c>
      <c r="Q75" s="50">
        <f t="shared" si="37"/>
        <v>45.759368836291912</v>
      </c>
      <c r="R75" s="50">
        <f t="shared" si="39"/>
        <v>13.259923323052091</v>
      </c>
      <c r="S75" s="50">
        <f t="shared" si="36"/>
        <v>9.4674556213017755</v>
      </c>
      <c r="T75" s="53">
        <f t="shared" si="40"/>
        <v>14.041698423970338</v>
      </c>
      <c r="U75" s="53">
        <f t="shared" si="41"/>
        <v>68.46473029045643</v>
      </c>
      <c r="V75" s="53">
        <f t="shared" si="42"/>
        <v>6.7645671580886768</v>
      </c>
      <c r="W75" s="53">
        <f t="shared" si="43"/>
        <v>3.6414177627748359</v>
      </c>
      <c r="X75" s="53">
        <f t="shared" si="44"/>
        <v>3.0769230769230771</v>
      </c>
      <c r="Y75" s="54">
        <f t="shared" si="45"/>
        <v>0.5612007538217535</v>
      </c>
      <c r="Z75" s="54">
        <f t="shared" si="46"/>
        <v>0.33520242233935171</v>
      </c>
      <c r="AA75" s="54">
        <f t="shared" si="47"/>
        <v>0.35727039623131002</v>
      </c>
      <c r="AB75" s="54">
        <f t="shared" si="48"/>
        <v>0.64654827481818722</v>
      </c>
      <c r="AC75" s="54">
        <f t="shared" si="49"/>
        <v>0.55154470073728956</v>
      </c>
      <c r="AD75" s="107">
        <f t="shared" si="54"/>
        <v>0.45313378822523082</v>
      </c>
      <c r="AE75" s="55" t="str">
        <f t="shared" si="50"/>
        <v>C</v>
      </c>
    </row>
    <row r="76" spans="1:31" x14ac:dyDescent="0.2">
      <c r="A76" s="48" t="s">
        <v>48</v>
      </c>
      <c r="B76" s="49" t="s">
        <v>150</v>
      </c>
      <c r="C76" s="50">
        <v>236482</v>
      </c>
      <c r="D76" s="50">
        <v>10000.25</v>
      </c>
      <c r="E76" s="50">
        <v>4348</v>
      </c>
      <c r="F76" s="51">
        <v>581</v>
      </c>
      <c r="G76" s="51">
        <v>562</v>
      </c>
      <c r="H76" s="51">
        <v>414</v>
      </c>
      <c r="I76" s="50">
        <v>1074</v>
      </c>
      <c r="J76" s="51">
        <v>124</v>
      </c>
      <c r="K76" s="50">
        <v>32</v>
      </c>
      <c r="L76" s="60">
        <v>479</v>
      </c>
      <c r="M76" s="50">
        <f t="shared" si="51"/>
        <v>1838.6177383479505</v>
      </c>
      <c r="N76" s="50">
        <f t="shared" si="52"/>
        <v>245.68466098899705</v>
      </c>
      <c r="O76" s="50">
        <f t="shared" si="53"/>
        <v>237.65022284994208</v>
      </c>
      <c r="P76" s="111">
        <f t="shared" si="38"/>
        <v>71.256454388984508</v>
      </c>
      <c r="Q76" s="50">
        <f t="shared" si="37"/>
        <v>110.04098360655739</v>
      </c>
      <c r="R76" s="50">
        <f t="shared" si="39"/>
        <v>52.43528048646408</v>
      </c>
      <c r="S76" s="50">
        <f t="shared" si="36"/>
        <v>6.6805845511482245</v>
      </c>
      <c r="T76" s="53">
        <f t="shared" si="40"/>
        <v>15.415908109804692</v>
      </c>
      <c r="U76" s="53">
        <f t="shared" si="41"/>
        <v>71.256454388984508</v>
      </c>
      <c r="V76" s="53">
        <f t="shared" si="42"/>
        <v>10.490042116529246</v>
      </c>
      <c r="W76" s="53">
        <f t="shared" si="43"/>
        <v>7.2412209251247184</v>
      </c>
      <c r="X76" s="53">
        <f t="shared" si="44"/>
        <v>2.5846826790049535</v>
      </c>
      <c r="Y76" s="54">
        <f t="shared" si="45"/>
        <v>0.51825707592552517</v>
      </c>
      <c r="Z76" s="54">
        <f t="shared" si="46"/>
        <v>0.39405498441643011</v>
      </c>
      <c r="AA76" s="54">
        <f t="shared" si="47"/>
        <v>0.74710536585470877</v>
      </c>
      <c r="AB76" s="54">
        <f t="shared" si="48"/>
        <v>0.29713584237101076</v>
      </c>
      <c r="AC76" s="54">
        <f t="shared" si="49"/>
        <v>0.40313598092444725</v>
      </c>
      <c r="AD76" s="107">
        <f t="shared" si="54"/>
        <v>0.5088174035969979</v>
      </c>
      <c r="AE76" s="55" t="str">
        <f t="shared" si="50"/>
        <v>C</v>
      </c>
    </row>
    <row r="77" spans="1:31" x14ac:dyDescent="0.2">
      <c r="A77" s="48" t="s">
        <v>81</v>
      </c>
      <c r="B77" s="49" t="s">
        <v>146</v>
      </c>
      <c r="C77" s="50">
        <v>223571</v>
      </c>
      <c r="D77" s="50">
        <v>10747.25</v>
      </c>
      <c r="E77" s="50">
        <v>4919</v>
      </c>
      <c r="F77" s="51">
        <v>535</v>
      </c>
      <c r="G77" s="51">
        <v>477</v>
      </c>
      <c r="H77" s="51">
        <v>349</v>
      </c>
      <c r="I77" s="50">
        <v>637</v>
      </c>
      <c r="J77" s="51">
        <v>107</v>
      </c>
      <c r="K77" s="50">
        <v>21</v>
      </c>
      <c r="L77" s="60">
        <v>443</v>
      </c>
      <c r="M77" s="50">
        <f t="shared" si="51"/>
        <v>2200.1959109186791</v>
      </c>
      <c r="N77" s="50">
        <f t="shared" si="52"/>
        <v>239.2975833180511</v>
      </c>
      <c r="O77" s="50">
        <f t="shared" si="53"/>
        <v>213.35504157515956</v>
      </c>
      <c r="P77" s="111">
        <f t="shared" si="38"/>
        <v>65.233644859813083</v>
      </c>
      <c r="Q77" s="50">
        <f t="shared" si="37"/>
        <v>77.118644067796609</v>
      </c>
      <c r="R77" s="50">
        <f t="shared" si="39"/>
        <v>47.859516663610215</v>
      </c>
      <c r="S77" s="50">
        <f t="shared" si="36"/>
        <v>4.7404063205417613</v>
      </c>
      <c r="T77" s="53">
        <f t="shared" si="40"/>
        <v>14.606677978758878</v>
      </c>
      <c r="U77" s="53">
        <f t="shared" si="41"/>
        <v>65.233644859813083</v>
      </c>
      <c r="V77" s="53">
        <f t="shared" si="42"/>
        <v>8.7817221584263638</v>
      </c>
      <c r="W77" s="53">
        <f t="shared" si="43"/>
        <v>6.9180572897028121</v>
      </c>
      <c r="X77" s="53">
        <f t="shared" si="44"/>
        <v>2.1772474183109649</v>
      </c>
      <c r="Y77" s="54">
        <f t="shared" si="45"/>
        <v>0.54354529682061714</v>
      </c>
      <c r="Z77" s="54">
        <f t="shared" si="46"/>
        <v>0.26708764839605953</v>
      </c>
      <c r="AA77" s="54">
        <f t="shared" si="47"/>
        <v>0.56834618309191676</v>
      </c>
      <c r="AB77" s="54">
        <f t="shared" si="48"/>
        <v>0.32850349966745318</v>
      </c>
      <c r="AC77" s="54">
        <f t="shared" si="49"/>
        <v>0.28029570673739396</v>
      </c>
      <c r="AD77" s="107">
        <f t="shared" si="54"/>
        <v>0.44370953884939129</v>
      </c>
      <c r="AE77" s="55" t="str">
        <f t="shared" si="50"/>
        <v>C</v>
      </c>
    </row>
    <row r="78" spans="1:31" x14ac:dyDescent="0.2">
      <c r="A78" s="48" t="s">
        <v>49</v>
      </c>
      <c r="B78" s="49" t="s">
        <v>150</v>
      </c>
      <c r="C78" s="50">
        <v>244494</v>
      </c>
      <c r="D78" s="50">
        <v>9302.75</v>
      </c>
      <c r="E78" s="50">
        <v>3834</v>
      </c>
      <c r="F78" s="51">
        <v>504</v>
      </c>
      <c r="G78" s="51">
        <v>544</v>
      </c>
      <c r="H78" s="51">
        <v>356</v>
      </c>
      <c r="I78" s="50">
        <v>1156</v>
      </c>
      <c r="J78" s="51">
        <v>172</v>
      </c>
      <c r="K78" s="50">
        <v>14</v>
      </c>
      <c r="L78" s="60">
        <v>407</v>
      </c>
      <c r="M78" s="50">
        <f t="shared" si="51"/>
        <v>1568.136641389973</v>
      </c>
      <c r="N78" s="50">
        <f t="shared" si="52"/>
        <v>206.14002797614668</v>
      </c>
      <c r="O78" s="50">
        <f t="shared" si="53"/>
        <v>222.5003476567932</v>
      </c>
      <c r="P78" s="111">
        <f t="shared" si="38"/>
        <v>70.634920634920633</v>
      </c>
      <c r="Q78" s="50">
        <f t="shared" si="37"/>
        <v>128.44444444444446</v>
      </c>
      <c r="R78" s="50">
        <f t="shared" si="39"/>
        <v>70.349374626780204</v>
      </c>
      <c r="S78" s="50">
        <f t="shared" si="36"/>
        <v>3.4398034398034398</v>
      </c>
      <c r="T78" s="53">
        <f t="shared" si="40"/>
        <v>14.91644554365393</v>
      </c>
      <c r="U78" s="53">
        <f t="shared" si="41"/>
        <v>70.634920634920633</v>
      </c>
      <c r="V78" s="53">
        <f t="shared" si="42"/>
        <v>11.333333333333334</v>
      </c>
      <c r="W78" s="53">
        <f t="shared" si="43"/>
        <v>8.3874534053418266</v>
      </c>
      <c r="X78" s="53">
        <f t="shared" si="44"/>
        <v>1.8546707092644343</v>
      </c>
      <c r="Y78" s="54">
        <f t="shared" si="45"/>
        <v>0.53386514490007853</v>
      </c>
      <c r="Z78" s="54">
        <f t="shared" si="46"/>
        <v>0.38095238095238082</v>
      </c>
      <c r="AA78" s="54">
        <f t="shared" si="47"/>
        <v>0.83534764624950408</v>
      </c>
      <c r="AB78" s="54">
        <f t="shared" si="48"/>
        <v>0.18587757046006104</v>
      </c>
      <c r="AC78" s="54">
        <f t="shared" si="49"/>
        <v>0.1830399824337616</v>
      </c>
      <c r="AD78" s="107">
        <f t="shared" si="54"/>
        <v>0.5182305610725555</v>
      </c>
      <c r="AE78" s="55" t="str">
        <f t="shared" si="50"/>
        <v>C</v>
      </c>
    </row>
    <row r="79" spans="1:31" x14ac:dyDescent="0.2">
      <c r="A79" s="48" t="s">
        <v>75</v>
      </c>
      <c r="B79" s="49" t="s">
        <v>153</v>
      </c>
      <c r="C79" s="50">
        <v>338784</v>
      </c>
      <c r="D79" s="50">
        <v>10470.5</v>
      </c>
      <c r="E79" s="50">
        <v>4643</v>
      </c>
      <c r="F79" s="51">
        <v>609</v>
      </c>
      <c r="G79" s="51">
        <v>248</v>
      </c>
      <c r="H79" s="51">
        <v>537</v>
      </c>
      <c r="I79" s="50">
        <v>588</v>
      </c>
      <c r="J79" s="51">
        <v>64</v>
      </c>
      <c r="K79" s="50">
        <v>12</v>
      </c>
      <c r="L79" s="60">
        <v>303</v>
      </c>
      <c r="M79" s="50">
        <f t="shared" si="51"/>
        <v>1370.489751582129</v>
      </c>
      <c r="N79" s="50">
        <f t="shared" si="52"/>
        <v>179.76055539812978</v>
      </c>
      <c r="O79" s="50">
        <f t="shared" si="53"/>
        <v>73.20298479267025</v>
      </c>
      <c r="P79" s="111">
        <f t="shared" si="38"/>
        <v>88.177339901477836</v>
      </c>
      <c r="Q79" s="50">
        <f t="shared" si="37"/>
        <v>74.904458598726109</v>
      </c>
      <c r="R79" s="50">
        <f t="shared" si="39"/>
        <v>18.891092849721357</v>
      </c>
      <c r="S79" s="50">
        <f t="shared" si="36"/>
        <v>3.9603960396039604</v>
      </c>
      <c r="T79" s="53">
        <f t="shared" si="40"/>
        <v>8.5558742856981169</v>
      </c>
      <c r="U79" s="53">
        <f t="shared" si="41"/>
        <v>88.177339901477836</v>
      </c>
      <c r="V79" s="53">
        <f t="shared" si="42"/>
        <v>8.6547361946350563</v>
      </c>
      <c r="W79" s="53">
        <f t="shared" si="43"/>
        <v>4.3463884835252999</v>
      </c>
      <c r="X79" s="53">
        <f t="shared" si="44"/>
        <v>1.9900743804199783</v>
      </c>
      <c r="Y79" s="54">
        <f t="shared" si="45"/>
        <v>0.73263126200237583</v>
      </c>
      <c r="Z79" s="54">
        <f t="shared" si="46"/>
        <v>0.75076554386899219</v>
      </c>
      <c r="AA79" s="54">
        <f t="shared" si="47"/>
        <v>0.55505832855271886</v>
      </c>
      <c r="AB79" s="54">
        <f t="shared" si="48"/>
        <v>0.5781207738598676</v>
      </c>
      <c r="AC79" s="54">
        <f t="shared" si="49"/>
        <v>0.22386370510898962</v>
      </c>
      <c r="AD79" s="107">
        <f t="shared" si="54"/>
        <v>0.68807022434939524</v>
      </c>
      <c r="AE79" s="55" t="str">
        <f t="shared" si="50"/>
        <v>B</v>
      </c>
    </row>
    <row r="80" spans="1:31" x14ac:dyDescent="0.2">
      <c r="A80" s="48" t="s">
        <v>67</v>
      </c>
      <c r="B80" s="49" t="s">
        <v>152</v>
      </c>
      <c r="C80" s="50">
        <v>339999</v>
      </c>
      <c r="D80" s="50">
        <v>8750.25</v>
      </c>
      <c r="E80" s="50">
        <v>5148</v>
      </c>
      <c r="F80" s="51">
        <v>663</v>
      </c>
      <c r="G80" s="51">
        <v>815</v>
      </c>
      <c r="H80" s="51">
        <v>456</v>
      </c>
      <c r="I80" s="50">
        <v>823</v>
      </c>
      <c r="J80" s="51">
        <v>60</v>
      </c>
      <c r="K80" s="50">
        <v>32</v>
      </c>
      <c r="L80" s="60">
        <v>545</v>
      </c>
      <c r="M80" s="50">
        <f t="shared" si="51"/>
        <v>1514.1221003591186</v>
      </c>
      <c r="N80" s="50">
        <f t="shared" si="52"/>
        <v>195.00057353109864</v>
      </c>
      <c r="O80" s="50">
        <f t="shared" si="53"/>
        <v>239.70658737231579</v>
      </c>
      <c r="P80" s="111">
        <f t="shared" si="38"/>
        <v>68.778280542986423</v>
      </c>
      <c r="Q80" s="50">
        <f t="shared" si="37"/>
        <v>64.752163650668763</v>
      </c>
      <c r="R80" s="50">
        <f t="shared" si="39"/>
        <v>17.647110726796257</v>
      </c>
      <c r="S80" s="50">
        <f t="shared" si="36"/>
        <v>5.8715596330275233</v>
      </c>
      <c r="T80" s="53">
        <f t="shared" si="40"/>
        <v>15.482460636872803</v>
      </c>
      <c r="U80" s="53">
        <f t="shared" si="41"/>
        <v>68.778280542986423</v>
      </c>
      <c r="V80" s="53">
        <f t="shared" si="42"/>
        <v>8.046872911303419</v>
      </c>
      <c r="W80" s="53">
        <f t="shared" si="43"/>
        <v>4.2008464298039101</v>
      </c>
      <c r="X80" s="53">
        <f t="shared" si="44"/>
        <v>2.4231301312615305</v>
      </c>
      <c r="Y80" s="54">
        <f t="shared" si="45"/>
        <v>0.51617732760541513</v>
      </c>
      <c r="Z80" s="54">
        <f t="shared" si="46"/>
        <v>0.34181240063592994</v>
      </c>
      <c r="AA80" s="54">
        <f t="shared" si="47"/>
        <v>0.49145130737119441</v>
      </c>
      <c r="AB80" s="54">
        <f t="shared" si="48"/>
        <v>0.59224771378425833</v>
      </c>
      <c r="AC80" s="54">
        <f t="shared" si="49"/>
        <v>0.35442846546145901</v>
      </c>
      <c r="AD80" s="107">
        <f t="shared" si="54"/>
        <v>0.45448416495433736</v>
      </c>
      <c r="AE80" s="55" t="str">
        <f t="shared" si="50"/>
        <v>C</v>
      </c>
    </row>
    <row r="81" spans="1:31" x14ac:dyDescent="0.2">
      <c r="A81" s="48" t="s">
        <v>71</v>
      </c>
      <c r="B81" s="49" t="s">
        <v>152</v>
      </c>
      <c r="C81" s="50">
        <v>224079</v>
      </c>
      <c r="D81" s="50">
        <v>9390.25</v>
      </c>
      <c r="E81" s="50">
        <v>4372</v>
      </c>
      <c r="F81" s="51">
        <v>397</v>
      </c>
      <c r="G81" s="51">
        <v>521</v>
      </c>
      <c r="H81" s="51">
        <v>310</v>
      </c>
      <c r="I81" s="50">
        <v>605</v>
      </c>
      <c r="J81" s="51">
        <v>47</v>
      </c>
      <c r="K81" s="50">
        <v>21</v>
      </c>
      <c r="L81" s="60">
        <v>430</v>
      </c>
      <c r="M81" s="50">
        <f t="shared" si="51"/>
        <v>1951.0976039700283</v>
      </c>
      <c r="N81" s="50">
        <f t="shared" si="52"/>
        <v>177.16965891493624</v>
      </c>
      <c r="O81" s="50">
        <f t="shared" si="53"/>
        <v>232.50728537703219</v>
      </c>
      <c r="P81" s="111">
        <f t="shared" si="38"/>
        <v>78.085642317380348</v>
      </c>
      <c r="Q81" s="50">
        <f t="shared" si="37"/>
        <v>72.803850782190125</v>
      </c>
      <c r="R81" s="50">
        <f t="shared" si="39"/>
        <v>20.974745513858952</v>
      </c>
      <c r="S81" s="50">
        <f t="shared" si="36"/>
        <v>4.8837209302325579</v>
      </c>
      <c r="T81" s="53">
        <f t="shared" si="40"/>
        <v>15.248189577029537</v>
      </c>
      <c r="U81" s="53">
        <f t="shared" si="41"/>
        <v>78.085642317380348</v>
      </c>
      <c r="V81" s="53">
        <f t="shared" si="42"/>
        <v>8.5325172594135505</v>
      </c>
      <c r="W81" s="53">
        <f t="shared" si="43"/>
        <v>4.5798193756805468</v>
      </c>
      <c r="X81" s="53">
        <f t="shared" si="44"/>
        <v>2.2099142359450417</v>
      </c>
      <c r="Y81" s="54">
        <f t="shared" si="45"/>
        <v>0.52349823433313114</v>
      </c>
      <c r="Z81" s="54">
        <f t="shared" si="46"/>
        <v>0.53802164885288295</v>
      </c>
      <c r="AA81" s="54">
        <f t="shared" si="47"/>
        <v>0.54226929750809105</v>
      </c>
      <c r="AB81" s="54">
        <f t="shared" si="48"/>
        <v>0.5554629639303279</v>
      </c>
      <c r="AC81" s="54">
        <f t="shared" si="49"/>
        <v>0.29014463544364633</v>
      </c>
      <c r="AD81" s="107">
        <f t="shared" si="54"/>
        <v>0.52791419177757859</v>
      </c>
      <c r="AE81" s="55" t="str">
        <f t="shared" si="50"/>
        <v>C</v>
      </c>
    </row>
    <row r="82" spans="1:31" x14ac:dyDescent="0.2">
      <c r="A82" s="48" t="s">
        <v>83</v>
      </c>
      <c r="B82" s="49" t="s">
        <v>147</v>
      </c>
      <c r="C82" s="50">
        <v>268145</v>
      </c>
      <c r="D82" s="50">
        <v>12954</v>
      </c>
      <c r="E82" s="50">
        <v>6815</v>
      </c>
      <c r="F82" s="51">
        <v>816</v>
      </c>
      <c r="G82" s="51">
        <v>1200</v>
      </c>
      <c r="H82" s="51">
        <v>556</v>
      </c>
      <c r="I82" s="50">
        <v>707</v>
      </c>
      <c r="J82" s="51">
        <v>134</v>
      </c>
      <c r="K82" s="50">
        <v>45</v>
      </c>
      <c r="L82" s="60">
        <v>781</v>
      </c>
      <c r="M82" s="50">
        <f t="shared" si="51"/>
        <v>2541.5353633295417</v>
      </c>
      <c r="N82" s="50">
        <f t="shared" si="52"/>
        <v>304.31296500027969</v>
      </c>
      <c r="O82" s="50">
        <f t="shared" si="53"/>
        <v>447.51906617688189</v>
      </c>
      <c r="P82" s="111">
        <f t="shared" si="38"/>
        <v>68.137254901960787</v>
      </c>
      <c r="Q82" s="50">
        <f t="shared" si="37"/>
        <v>40.261958997722097</v>
      </c>
      <c r="R82" s="50">
        <f t="shared" si="39"/>
        <v>49.972962389751814</v>
      </c>
      <c r="S82" s="50">
        <f t="shared" si="36"/>
        <v>5.7618437900128043</v>
      </c>
      <c r="T82" s="53">
        <f t="shared" si="40"/>
        <v>21.154646444147488</v>
      </c>
      <c r="U82" s="53">
        <f t="shared" si="41"/>
        <v>68.137254901960787</v>
      </c>
      <c r="V82" s="53">
        <f t="shared" si="42"/>
        <v>6.3452312012819592</v>
      </c>
      <c r="W82" s="53">
        <f t="shared" si="43"/>
        <v>7.0691557055812408</v>
      </c>
      <c r="X82" s="53">
        <f t="shared" si="44"/>
        <v>2.4003840921845829</v>
      </c>
      <c r="Y82" s="54">
        <f t="shared" si="45"/>
        <v>0.33892306809459727</v>
      </c>
      <c r="Z82" s="54">
        <f t="shared" si="46"/>
        <v>0.32829888712241651</v>
      </c>
      <c r="AA82" s="54">
        <f t="shared" si="47"/>
        <v>0.31339093876418139</v>
      </c>
      <c r="AB82" s="54">
        <f t="shared" si="48"/>
        <v>0.31383723524966967</v>
      </c>
      <c r="AC82" s="54">
        <f t="shared" si="49"/>
        <v>0.34757061601533495</v>
      </c>
      <c r="AD82" s="107">
        <f t="shared" si="54"/>
        <v>0.32988604922940096</v>
      </c>
      <c r="AE82" s="55" t="str">
        <f t="shared" si="50"/>
        <v>D</v>
      </c>
    </row>
    <row r="83" spans="1:31" x14ac:dyDescent="0.2">
      <c r="A83" s="48" t="s">
        <v>73</v>
      </c>
      <c r="B83" s="49" t="s">
        <v>153</v>
      </c>
      <c r="C83" s="50">
        <v>414746</v>
      </c>
      <c r="D83" s="50">
        <v>14526</v>
      </c>
      <c r="E83" s="50">
        <v>5362</v>
      </c>
      <c r="F83" s="51">
        <v>454</v>
      </c>
      <c r="G83" s="51">
        <v>43</v>
      </c>
      <c r="H83" s="51">
        <v>373</v>
      </c>
      <c r="I83" s="50">
        <v>693</v>
      </c>
      <c r="J83" s="51">
        <v>18</v>
      </c>
      <c r="K83" s="50">
        <v>29</v>
      </c>
      <c r="L83" s="60">
        <v>418</v>
      </c>
      <c r="M83" s="50">
        <f t="shared" si="51"/>
        <v>1292.8394728339754</v>
      </c>
      <c r="N83" s="50">
        <f t="shared" si="52"/>
        <v>109.464587964682</v>
      </c>
      <c r="O83" s="50">
        <f t="shared" si="53"/>
        <v>10.367791371104241</v>
      </c>
      <c r="P83" s="111">
        <f t="shared" si="38"/>
        <v>82.158590308370037</v>
      </c>
      <c r="Q83" s="50">
        <f t="shared" si="37"/>
        <v>166.58653846153845</v>
      </c>
      <c r="R83" s="50">
        <f t="shared" si="39"/>
        <v>4.3400056902296829</v>
      </c>
      <c r="S83" s="50">
        <f t="shared" si="36"/>
        <v>6.937799043062201</v>
      </c>
      <c r="T83" s="53">
        <f t="shared" si="40"/>
        <v>3.2199054910205427</v>
      </c>
      <c r="U83" s="53">
        <f t="shared" si="41"/>
        <v>82.158590308370037</v>
      </c>
      <c r="V83" s="53">
        <f t="shared" si="42"/>
        <v>12.906840762229093</v>
      </c>
      <c r="W83" s="53">
        <f t="shared" si="43"/>
        <v>2.0832680312983451</v>
      </c>
      <c r="X83" s="53">
        <f t="shared" si="44"/>
        <v>2.6339702054241618</v>
      </c>
      <c r="Y83" s="54">
        <f t="shared" si="45"/>
        <v>0.89937883156548304</v>
      </c>
      <c r="Z83" s="54">
        <f t="shared" si="46"/>
        <v>0.62388379568996288</v>
      </c>
      <c r="AA83" s="54">
        <f t="shared" si="47"/>
        <v>1</v>
      </c>
      <c r="AB83" s="54">
        <f t="shared" si="48"/>
        <v>0.79778901305808525</v>
      </c>
      <c r="AC83" s="54">
        <f t="shared" si="49"/>
        <v>0.41799599389687503</v>
      </c>
      <c r="AD83" s="107">
        <f t="shared" si="54"/>
        <v>0.81382491020827918</v>
      </c>
      <c r="AE83" s="55" t="str">
        <f t="shared" si="50"/>
        <v>A</v>
      </c>
    </row>
    <row r="84" spans="1:31" x14ac:dyDescent="0.2">
      <c r="A84" s="48" t="s">
        <v>76</v>
      </c>
      <c r="B84" s="49" t="s">
        <v>153</v>
      </c>
      <c r="C84" s="50">
        <v>734960</v>
      </c>
      <c r="D84" s="50">
        <v>9426.25</v>
      </c>
      <c r="E84" s="50">
        <v>13121</v>
      </c>
      <c r="F84" s="51">
        <v>1546</v>
      </c>
      <c r="G84" s="51">
        <v>2037</v>
      </c>
      <c r="H84" s="51">
        <v>1041</v>
      </c>
      <c r="I84" s="50">
        <v>2176</v>
      </c>
      <c r="J84" s="51">
        <v>156</v>
      </c>
      <c r="K84" s="50">
        <v>111</v>
      </c>
      <c r="L84" s="60">
        <v>1030</v>
      </c>
      <c r="M84" s="50">
        <f t="shared" si="51"/>
        <v>1785.2672254272343</v>
      </c>
      <c r="N84" s="50">
        <f t="shared" si="52"/>
        <v>210.3515837596604</v>
      </c>
      <c r="O84" s="50">
        <f t="shared" si="53"/>
        <v>277.15794056819419</v>
      </c>
      <c r="P84" s="111">
        <f t="shared" si="38"/>
        <v>67.335058214747733</v>
      </c>
      <c r="Q84" s="50">
        <f t="shared" si="37"/>
        <v>70.695256660168937</v>
      </c>
      <c r="R84" s="50">
        <f t="shared" si="39"/>
        <v>21.22564493305758</v>
      </c>
      <c r="S84" s="50">
        <f t="shared" si="36"/>
        <v>10.776699029126213</v>
      </c>
      <c r="T84" s="53">
        <f t="shared" si="40"/>
        <v>16.648061165438882</v>
      </c>
      <c r="U84" s="53">
        <f t="shared" si="41"/>
        <v>67.335058214747733</v>
      </c>
      <c r="V84" s="53">
        <f t="shared" si="42"/>
        <v>8.408047137128154</v>
      </c>
      <c r="W84" s="53">
        <f t="shared" si="43"/>
        <v>4.6071297933808619</v>
      </c>
      <c r="X84" s="53">
        <f t="shared" si="44"/>
        <v>3.2827883009914323</v>
      </c>
      <c r="Y84" s="54">
        <f t="shared" si="45"/>
        <v>0.47975262898016557</v>
      </c>
      <c r="Z84" s="54">
        <f t="shared" si="46"/>
        <v>0.31138771371630347</v>
      </c>
      <c r="AA84" s="54">
        <f t="shared" si="47"/>
        <v>0.52924470148169367</v>
      </c>
      <c r="AB84" s="54">
        <f t="shared" si="48"/>
        <v>0.5528120969108139</v>
      </c>
      <c r="AC84" s="54">
        <f t="shared" si="49"/>
        <v>0.6136123296584135</v>
      </c>
      <c r="AD84" s="107">
        <f t="shared" si="54"/>
        <v>0.44014126256436092</v>
      </c>
      <c r="AE84" s="55" t="str">
        <f t="shared" si="50"/>
        <v>C</v>
      </c>
    </row>
    <row r="85" spans="1:31" x14ac:dyDescent="0.2">
      <c r="A85" s="48" t="s">
        <v>61</v>
      </c>
      <c r="B85" s="49" t="s">
        <v>151</v>
      </c>
      <c r="C85" s="50">
        <v>534189</v>
      </c>
      <c r="D85" s="50">
        <v>9753.5</v>
      </c>
      <c r="E85" s="50">
        <v>2611</v>
      </c>
      <c r="F85" s="51">
        <v>410</v>
      </c>
      <c r="G85" s="58">
        <v>0</v>
      </c>
      <c r="H85" s="51">
        <v>408</v>
      </c>
      <c r="I85" s="50">
        <v>0</v>
      </c>
      <c r="J85" s="51">
        <v>0</v>
      </c>
      <c r="K85" s="50">
        <v>0</v>
      </c>
      <c r="L85" s="59">
        <v>25</v>
      </c>
      <c r="M85" s="50">
        <f t="shared" si="51"/>
        <v>488.77831628880415</v>
      </c>
      <c r="N85" s="50">
        <f t="shared" si="52"/>
        <v>76.751861232634894</v>
      </c>
      <c r="O85" s="50">
        <f t="shared" si="53"/>
        <v>0</v>
      </c>
      <c r="P85" s="111">
        <f t="shared" si="38"/>
        <v>99.512195121951223</v>
      </c>
      <c r="Q85" s="112">
        <v>61.058446412864669</v>
      </c>
      <c r="R85" s="50">
        <f t="shared" si="39"/>
        <v>0</v>
      </c>
      <c r="S85" s="112">
        <v>7.0441022148367134</v>
      </c>
      <c r="T85" s="53">
        <f t="shared" si="40"/>
        <v>0</v>
      </c>
      <c r="U85" s="53">
        <f t="shared" si="41"/>
        <v>99.512195121951223</v>
      </c>
      <c r="V85" s="53">
        <f t="shared" si="42"/>
        <v>7.8139904282552504</v>
      </c>
      <c r="W85" s="53">
        <f t="shared" si="43"/>
        <v>0</v>
      </c>
      <c r="X85" s="53">
        <f t="shared" si="44"/>
        <v>2.6540727598987774</v>
      </c>
      <c r="Y85" s="54">
        <f t="shared" si="45"/>
        <v>1</v>
      </c>
      <c r="Z85" s="54">
        <f t="shared" si="46"/>
        <v>0.98971654581410684</v>
      </c>
      <c r="AA85" s="54">
        <f t="shared" si="47"/>
        <v>0.46708240495803571</v>
      </c>
      <c r="AB85" s="54">
        <f t="shared" si="48"/>
        <v>1</v>
      </c>
      <c r="AC85" s="54">
        <f t="shared" si="49"/>
        <v>0.42405684218800183</v>
      </c>
      <c r="AD85" s="107">
        <f t="shared" si="54"/>
        <v>0.88504504444999077</v>
      </c>
      <c r="AE85" s="55" t="str">
        <f t="shared" si="50"/>
        <v>A</v>
      </c>
    </row>
    <row r="86" spans="1:31" x14ac:dyDescent="0.2">
      <c r="A86" s="48" t="s">
        <v>68</v>
      </c>
      <c r="B86" s="49" t="s">
        <v>152</v>
      </c>
      <c r="C86" s="50">
        <v>257398</v>
      </c>
      <c r="D86" s="50">
        <v>8567.25</v>
      </c>
      <c r="E86" s="50">
        <v>2971</v>
      </c>
      <c r="F86" s="51">
        <v>296</v>
      </c>
      <c r="G86" s="51">
        <v>124</v>
      </c>
      <c r="H86" s="51">
        <v>267</v>
      </c>
      <c r="I86" s="50">
        <v>444</v>
      </c>
      <c r="J86" s="51">
        <v>12</v>
      </c>
      <c r="K86" s="50">
        <v>7</v>
      </c>
      <c r="L86" s="60">
        <v>195</v>
      </c>
      <c r="M86" s="50">
        <f t="shared" si="51"/>
        <v>1154.2436227165713</v>
      </c>
      <c r="N86" s="50">
        <f t="shared" si="52"/>
        <v>114.99700852376476</v>
      </c>
      <c r="O86" s="50">
        <f t="shared" si="53"/>
        <v>48.174422489685234</v>
      </c>
      <c r="P86" s="111">
        <f t="shared" si="38"/>
        <v>90.202702702702695</v>
      </c>
      <c r="Q86" s="50">
        <f>I86/(G86+H86)*100</f>
        <v>113.55498721227622</v>
      </c>
      <c r="R86" s="50">
        <f t="shared" si="39"/>
        <v>4.6620408860985707</v>
      </c>
      <c r="S86" s="50">
        <f>(K86/L86)*100</f>
        <v>3.5897435897435894</v>
      </c>
      <c r="T86" s="53">
        <f t="shared" si="40"/>
        <v>6.9407796744807593</v>
      </c>
      <c r="U86" s="53">
        <f t="shared" si="41"/>
        <v>90.202702702702695</v>
      </c>
      <c r="V86" s="53">
        <f t="shared" si="42"/>
        <v>10.656218241584405</v>
      </c>
      <c r="W86" s="53">
        <f t="shared" si="43"/>
        <v>2.1591759738609939</v>
      </c>
      <c r="X86" s="53">
        <f t="shared" si="44"/>
        <v>1.8946618668626836</v>
      </c>
      <c r="Y86" s="54">
        <f t="shared" si="45"/>
        <v>0.78310252812064762</v>
      </c>
      <c r="Z86" s="54">
        <f t="shared" si="46"/>
        <v>0.79346238130021896</v>
      </c>
      <c r="AA86" s="54">
        <f t="shared" si="47"/>
        <v>0.76449409222803777</v>
      </c>
      <c r="AB86" s="54">
        <f t="shared" si="48"/>
        <v>0.79042106051826866</v>
      </c>
      <c r="AC86" s="54">
        <f t="shared" si="49"/>
        <v>0.19509717344874405</v>
      </c>
      <c r="AD86" s="107">
        <f t="shared" si="54"/>
        <v>0.77045283099626838</v>
      </c>
      <c r="AE86" s="55" t="str">
        <f t="shared" si="50"/>
        <v>A</v>
      </c>
    </row>
    <row r="87" spans="1:31" x14ac:dyDescent="0.2">
      <c r="A87" s="48" t="s">
        <v>85</v>
      </c>
      <c r="B87" s="49" t="s">
        <v>147</v>
      </c>
      <c r="C87" s="50">
        <v>12671</v>
      </c>
      <c r="D87" s="50">
        <v>20194.25</v>
      </c>
      <c r="E87" s="50">
        <v>637</v>
      </c>
      <c r="F87" s="51">
        <v>51</v>
      </c>
      <c r="G87" s="51">
        <v>54</v>
      </c>
      <c r="H87" s="51">
        <v>44</v>
      </c>
      <c r="I87" s="50">
        <v>11</v>
      </c>
      <c r="J87" s="51">
        <v>8</v>
      </c>
      <c r="K87" s="50">
        <v>4</v>
      </c>
      <c r="L87" s="60">
        <v>34</v>
      </c>
      <c r="M87" s="50">
        <f t="shared" si="51"/>
        <v>5027.2275274248286</v>
      </c>
      <c r="N87" s="50">
        <f t="shared" si="52"/>
        <v>402.49388367137561</v>
      </c>
      <c r="O87" s="50">
        <f t="shared" si="53"/>
        <v>426.16999447557413</v>
      </c>
      <c r="P87" s="111">
        <f t="shared" si="38"/>
        <v>86.274509803921575</v>
      </c>
      <c r="Q87" s="50">
        <f>I87/(G87+H87)*100</f>
        <v>11.224489795918368</v>
      </c>
      <c r="R87" s="50">
        <f t="shared" si="39"/>
        <v>63.136295477862831</v>
      </c>
      <c r="S87" s="50">
        <f>(K87/L87)*100</f>
        <v>11.76470588235294</v>
      </c>
      <c r="T87" s="53">
        <f t="shared" si="40"/>
        <v>20.643885159426123</v>
      </c>
      <c r="U87" s="53">
        <f t="shared" si="41"/>
        <v>86.274509803921575</v>
      </c>
      <c r="V87" s="53">
        <f t="shared" si="42"/>
        <v>3.3502969713024497</v>
      </c>
      <c r="W87" s="53">
        <f t="shared" si="43"/>
        <v>7.9458351026095952</v>
      </c>
      <c r="X87" s="53">
        <f t="shared" si="44"/>
        <v>3.4299717028501768</v>
      </c>
      <c r="Y87" s="54">
        <f t="shared" si="45"/>
        <v>0.35488421894299982</v>
      </c>
      <c r="Z87" s="54">
        <f t="shared" si="46"/>
        <v>0.71065182829888718</v>
      </c>
      <c r="AA87" s="54">
        <f t="shared" si="47"/>
        <v>0</v>
      </c>
      <c r="AB87" s="54">
        <f t="shared" si="48"/>
        <v>0.22874294904096493</v>
      </c>
      <c r="AC87" s="54">
        <f t="shared" si="49"/>
        <v>0.65798759901854564</v>
      </c>
      <c r="AD87" s="107">
        <f t="shared" si="54"/>
        <v>0.40605290958573376</v>
      </c>
      <c r="AE87" s="55" t="str">
        <f t="shared" si="50"/>
        <v>C</v>
      </c>
    </row>
    <row r="88" spans="1:31" x14ac:dyDescent="0.2">
      <c r="A88" s="48" t="s">
        <v>74</v>
      </c>
      <c r="B88" s="49" t="s">
        <v>153</v>
      </c>
      <c r="C88" s="50">
        <v>141964</v>
      </c>
      <c r="D88" s="50">
        <v>16026.75</v>
      </c>
      <c r="E88" s="50">
        <v>1782</v>
      </c>
      <c r="F88" s="51">
        <v>275</v>
      </c>
      <c r="G88" s="51">
        <v>85</v>
      </c>
      <c r="H88" s="51">
        <v>246</v>
      </c>
      <c r="I88" s="50">
        <v>249</v>
      </c>
      <c r="J88" s="51">
        <v>24</v>
      </c>
      <c r="K88" s="50">
        <v>20</v>
      </c>
      <c r="L88" s="60">
        <v>175</v>
      </c>
      <c r="M88" s="50">
        <f t="shared" si="51"/>
        <v>1255.2478093037671</v>
      </c>
      <c r="N88" s="50">
        <f t="shared" si="52"/>
        <v>193.71108168268012</v>
      </c>
      <c r="O88" s="50">
        <f t="shared" si="53"/>
        <v>59.874334338282942</v>
      </c>
      <c r="P88" s="111">
        <f t="shared" si="38"/>
        <v>89.454545454545453</v>
      </c>
      <c r="Q88" s="50">
        <f>I88/(G88+H88)*100</f>
        <v>75.226586102719025</v>
      </c>
      <c r="R88" s="50">
        <f t="shared" si="39"/>
        <v>16.905694401397536</v>
      </c>
      <c r="S88" s="50">
        <f>(K88/L88)*100</f>
        <v>11.428571428571429</v>
      </c>
      <c r="T88" s="53">
        <f t="shared" si="40"/>
        <v>7.737850757043776</v>
      </c>
      <c r="U88" s="53">
        <f t="shared" si="41"/>
        <v>89.454545454545453</v>
      </c>
      <c r="V88" s="53">
        <f t="shared" si="42"/>
        <v>8.6733261268511654</v>
      </c>
      <c r="W88" s="53">
        <f t="shared" si="43"/>
        <v>4.1116534875153983</v>
      </c>
      <c r="X88" s="53">
        <f t="shared" si="44"/>
        <v>3.3806170189140663</v>
      </c>
      <c r="Y88" s="54">
        <f t="shared" si="45"/>
        <v>0.75819427417452445</v>
      </c>
      <c r="Z88" s="54">
        <f t="shared" si="46"/>
        <v>0.77769041769041769</v>
      </c>
      <c r="AA88" s="54">
        <f t="shared" si="47"/>
        <v>0.55700358539690964</v>
      </c>
      <c r="AB88" s="54">
        <f t="shared" si="48"/>
        <v>0.60090516573832731</v>
      </c>
      <c r="AC88" s="54">
        <f t="shared" si="49"/>
        <v>0.64310733829491451</v>
      </c>
      <c r="AD88" s="107">
        <f t="shared" si="54"/>
        <v>0.71818387005532869</v>
      </c>
      <c r="AE88" s="55" t="str">
        <f t="shared" si="50"/>
        <v>B</v>
      </c>
    </row>
    <row r="89" spans="1:31" x14ac:dyDescent="0.2">
      <c r="A89" s="48" t="s">
        <v>50</v>
      </c>
      <c r="B89" s="49" t="s">
        <v>150</v>
      </c>
      <c r="C89" s="50">
        <v>236195</v>
      </c>
      <c r="D89" s="50">
        <v>9310</v>
      </c>
      <c r="E89" s="50">
        <v>3661</v>
      </c>
      <c r="F89" s="51">
        <v>476</v>
      </c>
      <c r="G89" s="51">
        <v>473</v>
      </c>
      <c r="H89" s="51">
        <v>293</v>
      </c>
      <c r="I89" s="50">
        <v>629</v>
      </c>
      <c r="J89" s="51">
        <v>39</v>
      </c>
      <c r="K89" s="50">
        <v>37</v>
      </c>
      <c r="L89" s="60">
        <v>528</v>
      </c>
      <c r="M89" s="50">
        <f t="shared" si="51"/>
        <v>1549.9904739727767</v>
      </c>
      <c r="N89" s="50">
        <f t="shared" si="52"/>
        <v>201.52839814560002</v>
      </c>
      <c r="O89" s="50">
        <f t="shared" si="53"/>
        <v>200.25826118249751</v>
      </c>
      <c r="P89" s="111">
        <f t="shared" si="38"/>
        <v>61.554621848739501</v>
      </c>
      <c r="Q89" s="50">
        <f>I89/(G89+H89)*100</f>
        <v>82.114882506527422</v>
      </c>
      <c r="R89" s="50">
        <f t="shared" si="39"/>
        <v>16.511780520332778</v>
      </c>
      <c r="S89" s="50">
        <f>(K89/L89)*100</f>
        <v>7.0075757575757569</v>
      </c>
      <c r="T89" s="53">
        <f t="shared" si="40"/>
        <v>14.151263589605612</v>
      </c>
      <c r="U89" s="53">
        <f t="shared" si="41"/>
        <v>61.554621848739501</v>
      </c>
      <c r="V89" s="53">
        <f t="shared" si="42"/>
        <v>9.0617262431905008</v>
      </c>
      <c r="W89" s="53">
        <f t="shared" si="43"/>
        <v>4.0634690253935464</v>
      </c>
      <c r="X89" s="53">
        <f t="shared" si="44"/>
        <v>2.6471826075236589</v>
      </c>
      <c r="Y89" s="54">
        <f t="shared" si="45"/>
        <v>0.55777687227719031</v>
      </c>
      <c r="Z89" s="54">
        <f t="shared" si="46"/>
        <v>0.18952986600045427</v>
      </c>
      <c r="AA89" s="54">
        <f t="shared" si="47"/>
        <v>0.59764590597185407</v>
      </c>
      <c r="AB89" s="54">
        <f t="shared" si="48"/>
        <v>0.60558215760617284</v>
      </c>
      <c r="AC89" s="54">
        <f t="shared" si="49"/>
        <v>0.421979485884798</v>
      </c>
      <c r="AD89" s="107">
        <f t="shared" si="54"/>
        <v>0.4444686192739159</v>
      </c>
      <c r="AE89" s="55" t="str">
        <f t="shared" si="50"/>
        <v>C</v>
      </c>
    </row>
    <row r="90" spans="1:31" x14ac:dyDescent="0.2">
      <c r="A90" s="48"/>
      <c r="B90" s="48"/>
      <c r="C90" s="61">
        <f t="shared" ref="C90:L90" si="55">SUM(C5:C89)</f>
        <v>29573971</v>
      </c>
      <c r="D90" s="50"/>
      <c r="E90" s="61">
        <f t="shared" si="55"/>
        <v>449383</v>
      </c>
      <c r="F90" s="61">
        <f t="shared" si="55"/>
        <v>50531</v>
      </c>
      <c r="G90" s="61">
        <f>SUM(G5:G89)</f>
        <v>50210</v>
      </c>
      <c r="H90" s="61">
        <f t="shared" si="55"/>
        <v>38382</v>
      </c>
      <c r="I90" s="61">
        <f>SUM(I5:I89)</f>
        <v>55011</v>
      </c>
      <c r="J90" s="61">
        <f t="shared" si="55"/>
        <v>4843</v>
      </c>
      <c r="K90" s="61">
        <f t="shared" si="55"/>
        <v>2548</v>
      </c>
      <c r="L90" s="61">
        <f t="shared" si="55"/>
        <v>38209</v>
      </c>
      <c r="M90" s="52"/>
      <c r="N90" s="52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4"/>
      <c r="Z90" s="54"/>
      <c r="AA90" s="54"/>
      <c r="AB90" s="54"/>
      <c r="AC90" s="54"/>
      <c r="AD90" s="100"/>
      <c r="AE90" s="56"/>
    </row>
    <row r="91" spans="1:31" x14ac:dyDescent="0.2">
      <c r="A91" s="48"/>
      <c r="B91" s="48"/>
      <c r="C91" s="50"/>
      <c r="D91" s="50"/>
      <c r="E91" s="50"/>
      <c r="F91" s="62"/>
      <c r="G91" s="62"/>
      <c r="H91" s="63"/>
      <c r="I91" s="62"/>
      <c r="J91" s="62"/>
      <c r="K91" s="62"/>
      <c r="L91" s="62"/>
      <c r="M91" s="52"/>
      <c r="N91" s="52"/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4"/>
      <c r="Z91" s="54"/>
      <c r="AA91" s="54"/>
      <c r="AB91" s="54"/>
      <c r="AC91" s="54"/>
      <c r="AD91" s="100"/>
      <c r="AE91" s="56"/>
    </row>
    <row r="92" spans="1:31" x14ac:dyDescent="0.2">
      <c r="A92" s="64"/>
      <c r="B92" s="64"/>
      <c r="C92" s="64"/>
      <c r="D92" s="64"/>
      <c r="E92" s="64"/>
      <c r="F92" s="64"/>
      <c r="G92" s="64"/>
      <c r="H92" s="64"/>
      <c r="I92" s="64" t="s">
        <v>154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101"/>
      <c r="AE92" s="64"/>
    </row>
    <row r="93" spans="1:31" x14ac:dyDescent="0.2">
      <c r="A93" s="64" t="s">
        <v>155</v>
      </c>
      <c r="B93" s="64"/>
      <c r="C93" s="66">
        <f>AVERAGE(C5:C89)</f>
        <v>347929.07058823528</v>
      </c>
      <c r="D93" s="66"/>
      <c r="E93" s="66"/>
      <c r="F93" s="66"/>
      <c r="G93" s="66">
        <f>AVERAGE(G5:G89)</f>
        <v>590.70588235294122</v>
      </c>
      <c r="H93" s="66">
        <f>AVERAGE(H5:H89)</f>
        <v>451.5529411764706</v>
      </c>
      <c r="I93" s="58">
        <f>AVERAGE(I5:I89)*0.4</f>
        <v>258.87529411764712</v>
      </c>
      <c r="J93" s="66">
        <f>AVERAGE(J5:J89)</f>
        <v>56.976470588235294</v>
      </c>
      <c r="K93" s="66">
        <f t="shared" ref="K93:AC93" si="56">AVERAGE(K5:K89)</f>
        <v>29.976470588235294</v>
      </c>
      <c r="L93" s="66"/>
      <c r="M93" s="66"/>
      <c r="N93" s="66"/>
      <c r="O93" s="66">
        <f>AVERAGE(O5:O89)</f>
        <v>216.89855306384948</v>
      </c>
      <c r="P93" s="66">
        <f t="shared" si="56"/>
        <v>76.161045335648097</v>
      </c>
      <c r="Q93" s="66">
        <f>AVERAGE(Q5:Q89)</f>
        <v>61.882517976974178</v>
      </c>
      <c r="R93" s="66">
        <f t="shared" si="56"/>
        <v>21.737405543264266</v>
      </c>
      <c r="S93" s="66">
        <f t="shared" si="56"/>
        <v>7.0441022148367143</v>
      </c>
      <c r="T93" s="67">
        <f t="shared" si="56"/>
        <v>13.569608950835439</v>
      </c>
      <c r="U93" s="67">
        <f>AVERAGE(U5:U89)</f>
        <v>76.161045335648097</v>
      </c>
      <c r="V93" s="67">
        <f>AVERAGE(V5:V89)</f>
        <v>7.6094940203096648</v>
      </c>
      <c r="W93" s="67">
        <f t="shared" si="56"/>
        <v>4.1443763285355439</v>
      </c>
      <c r="X93" s="67">
        <f t="shared" si="56"/>
        <v>2.5795175642363533</v>
      </c>
      <c r="Y93" s="68">
        <f>AVERAGE(Y5:Y89)</f>
        <v>0.57595342110498293</v>
      </c>
      <c r="Z93" s="68">
        <f t="shared" si="56"/>
        <v>0.49744906383258092</v>
      </c>
      <c r="AA93" s="68">
        <f>AVERAGE(AA5:AA89)</f>
        <v>0.44568383112010235</v>
      </c>
      <c r="AB93" s="68">
        <f t="shared" si="56"/>
        <v>0.59772894555023004</v>
      </c>
      <c r="AC93" s="68">
        <f t="shared" si="56"/>
        <v>0.40157871729119765</v>
      </c>
      <c r="AD93" s="101"/>
      <c r="AE93" s="64"/>
    </row>
    <row r="94" spans="1:31" x14ac:dyDescent="0.2">
      <c r="A94" s="64" t="s">
        <v>156</v>
      </c>
      <c r="B94" s="64"/>
      <c r="C94" s="64"/>
      <c r="D94" s="64"/>
      <c r="E94" s="64"/>
      <c r="F94" s="64"/>
      <c r="G94" s="68">
        <f>G93/SUM($H93:$K93)</f>
        <v>0.74080740777899412</v>
      </c>
      <c r="H94" s="68">
        <f>H93/SUM($H93:$K93)</f>
        <v>0.56629495967682442</v>
      </c>
      <c r="I94" s="68">
        <f>I93/SUM($H93:$K93)</f>
        <v>0.3246568915302151</v>
      </c>
      <c r="J94" s="68">
        <f>J93/SUM($H93:$K93)</f>
        <v>7.1454496631620554E-2</v>
      </c>
      <c r="K94" s="68">
        <f>K93/SUM($H93:$K93)</f>
        <v>3.7593652161339912E-2</v>
      </c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101"/>
      <c r="AE94" s="64"/>
    </row>
    <row r="95" spans="1:31" x14ac:dyDescent="0.2">
      <c r="A95" s="64" t="s">
        <v>157</v>
      </c>
      <c r="B95" s="64"/>
      <c r="C95" s="64"/>
      <c r="D95" s="64"/>
      <c r="E95" s="64"/>
      <c r="F95" s="69"/>
      <c r="G95" s="69"/>
      <c r="H95" s="69"/>
      <c r="I95" s="69"/>
      <c r="J95" s="69"/>
      <c r="K95" s="69"/>
      <c r="L95" s="64"/>
      <c r="M95" s="64"/>
      <c r="N95" s="64"/>
      <c r="O95" s="67"/>
      <c r="P95" s="67"/>
      <c r="Q95" s="67"/>
      <c r="R95" s="67"/>
      <c r="S95" s="67"/>
      <c r="T95" s="67">
        <f>MAX(T5:T89)</f>
        <v>32.00027927638326</v>
      </c>
      <c r="U95" s="67">
        <f>MAX(U5:U89)</f>
        <v>100</v>
      </c>
      <c r="V95" s="67">
        <f>MAX(V5:V89)</f>
        <v>12.906840762229093</v>
      </c>
      <c r="W95" s="67">
        <f>MAX(W5:W89)</f>
        <v>10.302447274523049</v>
      </c>
      <c r="X95" s="67">
        <f>MAX(X5:X89)</f>
        <v>4.5643546458763842</v>
      </c>
      <c r="Y95" s="68"/>
      <c r="Z95" s="68"/>
      <c r="AA95" s="68"/>
      <c r="AB95" s="68"/>
      <c r="AC95" s="68"/>
      <c r="AD95" s="102"/>
      <c r="AE95" s="48"/>
    </row>
    <row r="96" spans="1:31" x14ac:dyDescent="0.2">
      <c r="A96" s="64" t="s">
        <v>158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7"/>
      <c r="P96" s="67"/>
      <c r="Q96" s="67"/>
      <c r="R96" s="67"/>
      <c r="S96" s="67"/>
      <c r="T96" s="67">
        <f>MIN(T5:T89)</f>
        <v>0</v>
      </c>
      <c r="U96" s="67">
        <f>MIN(U5:U89)</f>
        <v>52.564102564102569</v>
      </c>
      <c r="V96" s="67">
        <f>MIN(V5:V89)</f>
        <v>3.3502969713024497</v>
      </c>
      <c r="W96" s="67">
        <f>MIN(W5:W89)</f>
        <v>0</v>
      </c>
      <c r="X96" s="67">
        <f>MIN(X5:X89)</f>
        <v>1.2475657231036108</v>
      </c>
      <c r="Y96" s="68"/>
      <c r="Z96" s="68"/>
      <c r="AA96" s="68"/>
      <c r="AB96" s="68"/>
      <c r="AC96" s="68"/>
      <c r="AD96" s="102"/>
      <c r="AE96" s="48"/>
    </row>
    <row r="97" spans="1:31" x14ac:dyDescent="0.2">
      <c r="A97" s="64" t="s">
        <v>159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66">
        <f>AVEDEV(O5:O89)</f>
        <v>123.12111632595409</v>
      </c>
      <c r="P97" s="66">
        <f t="shared" ref="P97:S97" si="57">AVEDEV(P5:P89)</f>
        <v>8.6962510396662491</v>
      </c>
      <c r="Q97" s="66">
        <f t="shared" si="57"/>
        <v>23.888315956605076</v>
      </c>
      <c r="R97" s="66">
        <f t="shared" si="57"/>
        <v>15.178592038349088</v>
      </c>
      <c r="S97" s="66">
        <f t="shared" si="57"/>
        <v>2.7279370062689057</v>
      </c>
      <c r="T97" s="70"/>
      <c r="U97" s="70"/>
      <c r="V97" s="70"/>
      <c r="W97" s="70"/>
      <c r="X97" s="70"/>
      <c r="Y97" s="70"/>
      <c r="Z97" s="70"/>
      <c r="AA97" s="70"/>
      <c r="AB97" s="70"/>
      <c r="AD97" s="108">
        <v>0.749</v>
      </c>
      <c r="AE97" s="103" t="s">
        <v>95</v>
      </c>
    </row>
    <row r="98" spans="1:31" x14ac:dyDescent="0.2">
      <c r="A98" s="48"/>
      <c r="B98" s="48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D98" s="108">
        <v>0.59989999999999999</v>
      </c>
      <c r="AE98" s="103" t="s">
        <v>96</v>
      </c>
    </row>
    <row r="99" spans="1:31" x14ac:dyDescent="0.2">
      <c r="A99" s="48"/>
      <c r="B99" s="48"/>
      <c r="C99" s="70"/>
      <c r="D99" s="70"/>
      <c r="E99" s="70"/>
      <c r="F99" s="70"/>
      <c r="G99" s="70"/>
      <c r="H99" s="70"/>
      <c r="I99" s="51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D99" s="108">
        <v>0.39989999999999998</v>
      </c>
      <c r="AE99" s="103" t="s">
        <v>97</v>
      </c>
    </row>
    <row r="100" spans="1:31" x14ac:dyDescent="0.2">
      <c r="A100" s="48"/>
      <c r="B100" s="48"/>
      <c r="C100" s="70"/>
      <c r="D100" s="70"/>
      <c r="E100" s="70"/>
      <c r="F100" s="70"/>
      <c r="G100" s="70"/>
      <c r="H100" s="70"/>
      <c r="I100" s="70"/>
      <c r="J100" s="70"/>
      <c r="K100" s="51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D100" s="108">
        <v>0.249</v>
      </c>
      <c r="AE100" s="103" t="s">
        <v>98</v>
      </c>
    </row>
    <row r="101" spans="1:31" x14ac:dyDescent="0.2">
      <c r="A101" s="48"/>
      <c r="B101" s="48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D101" s="70"/>
      <c r="AE101" s="104" t="s">
        <v>99</v>
      </c>
    </row>
    <row r="102" spans="1:31" x14ac:dyDescent="0.2">
      <c r="A102" s="48"/>
      <c r="B102" s="48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65"/>
      <c r="AE102" s="70"/>
    </row>
    <row r="103" spans="1:31" x14ac:dyDescent="0.2">
      <c r="A103" s="48"/>
      <c r="B103" s="48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65"/>
      <c r="AE103" s="70"/>
    </row>
    <row r="104" spans="1:31" x14ac:dyDescent="0.2">
      <c r="A104" s="48"/>
      <c r="B104" s="48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100"/>
      <c r="AE104" s="70"/>
    </row>
    <row r="105" spans="1:31" x14ac:dyDescent="0.2">
      <c r="A105" s="48"/>
      <c r="B105" s="48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100"/>
      <c r="AE105" s="70"/>
    </row>
    <row r="106" spans="1:31" x14ac:dyDescent="0.2">
      <c r="A106" s="48"/>
      <c r="B106" s="48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100"/>
      <c r="AE106" s="70"/>
    </row>
    <row r="107" spans="1:31" x14ac:dyDescent="0.2">
      <c r="A107" s="48"/>
      <c r="B107" s="48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100"/>
      <c r="AE107" s="70"/>
    </row>
    <row r="108" spans="1:31" x14ac:dyDescent="0.2">
      <c r="A108" s="48"/>
      <c r="B108" s="48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100"/>
      <c r="AE108" s="70"/>
    </row>
    <row r="109" spans="1:31" x14ac:dyDescent="0.2">
      <c r="A109" s="48"/>
      <c r="B109" s="48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100"/>
      <c r="AE109" s="70"/>
    </row>
    <row r="110" spans="1:31" x14ac:dyDescent="0.2">
      <c r="A110" s="48"/>
      <c r="B110" s="48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100"/>
      <c r="AE110" s="70"/>
    </row>
    <row r="111" spans="1:31" x14ac:dyDescent="0.2">
      <c r="A111" s="48"/>
      <c r="B111" s="48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100"/>
      <c r="AE111" s="70"/>
    </row>
    <row r="112" spans="1:31" x14ac:dyDescent="0.2">
      <c r="A112" s="48"/>
      <c r="B112" s="48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100"/>
      <c r="AE112" s="70"/>
    </row>
    <row r="113" spans="1:31" x14ac:dyDescent="0.2">
      <c r="A113" s="48"/>
      <c r="B113" s="48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100"/>
      <c r="AE113" s="70"/>
    </row>
    <row r="114" spans="1:31" x14ac:dyDescent="0.2">
      <c r="A114" s="48"/>
      <c r="B114" s="48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100"/>
      <c r="AE114" s="70"/>
    </row>
    <row r="115" spans="1:31" x14ac:dyDescent="0.2">
      <c r="A115" s="48"/>
      <c r="B115" s="48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100"/>
      <c r="AE115" s="70"/>
    </row>
    <row r="116" spans="1:31" x14ac:dyDescent="0.2">
      <c r="A116" s="48"/>
      <c r="B116" s="48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100"/>
      <c r="AE116" s="70"/>
    </row>
    <row r="117" spans="1:31" x14ac:dyDescent="0.2">
      <c r="A117" s="48"/>
      <c r="B117" s="48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100"/>
      <c r="AE117" s="70"/>
    </row>
    <row r="118" spans="1:31" x14ac:dyDescent="0.2">
      <c r="A118" s="48"/>
      <c r="B118" s="48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65"/>
      <c r="AE118" s="70"/>
    </row>
    <row r="119" spans="1:31" x14ac:dyDescent="0.2">
      <c r="A119" s="48"/>
      <c r="B119" s="48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65"/>
      <c r="AE119" s="70"/>
    </row>
    <row r="120" spans="1:31" x14ac:dyDescent="0.2">
      <c r="A120" s="48"/>
      <c r="B120" s="48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65"/>
      <c r="AE120" s="70"/>
    </row>
    <row r="121" spans="1:31" x14ac:dyDescent="0.2">
      <c r="A121" s="48"/>
      <c r="B121" s="48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65"/>
      <c r="AE121" s="70"/>
    </row>
    <row r="122" spans="1:31" x14ac:dyDescent="0.2">
      <c r="A122" s="48"/>
      <c r="B122" s="48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65"/>
      <c r="AE122" s="70"/>
    </row>
    <row r="123" spans="1:31" x14ac:dyDescent="0.2">
      <c r="A123" s="48"/>
      <c r="B123" s="48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65"/>
      <c r="AE123" s="70"/>
    </row>
    <row r="124" spans="1:31" x14ac:dyDescent="0.2">
      <c r="A124" s="48"/>
      <c r="B124" s="48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65"/>
      <c r="AE124" s="70"/>
    </row>
    <row r="125" spans="1:31" x14ac:dyDescent="0.2">
      <c r="A125" s="48"/>
      <c r="B125" s="48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65"/>
      <c r="AE125" s="70"/>
    </row>
    <row r="126" spans="1:31" x14ac:dyDescent="0.2">
      <c r="A126" s="48"/>
      <c r="B126" s="48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65"/>
      <c r="AE126" s="70"/>
    </row>
    <row r="127" spans="1:31" x14ac:dyDescent="0.2">
      <c r="A127" s="48"/>
      <c r="B127" s="48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65"/>
      <c r="AE127" s="70"/>
    </row>
    <row r="128" spans="1:31" x14ac:dyDescent="0.2">
      <c r="A128" s="48"/>
      <c r="B128" s="48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65"/>
      <c r="AE128" s="70"/>
    </row>
    <row r="129" spans="1:31" x14ac:dyDescent="0.2">
      <c r="A129" s="48"/>
      <c r="B129" s="48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65"/>
      <c r="AE129" s="70"/>
    </row>
    <row r="130" spans="1:31" x14ac:dyDescent="0.2">
      <c r="A130" s="48"/>
      <c r="B130" s="48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65"/>
      <c r="AE130" s="70"/>
    </row>
    <row r="131" spans="1:31" x14ac:dyDescent="0.2">
      <c r="A131" s="48"/>
      <c r="B131" s="48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65"/>
      <c r="AE131" s="70"/>
    </row>
    <row r="132" spans="1:31" x14ac:dyDescent="0.2">
      <c r="A132" s="48"/>
      <c r="B132" s="48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65"/>
      <c r="AE132" s="70"/>
    </row>
    <row r="133" spans="1:31" x14ac:dyDescent="0.2">
      <c r="A133" s="48"/>
      <c r="B133" s="48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65"/>
      <c r="AE133" s="70"/>
    </row>
    <row r="134" spans="1:31" x14ac:dyDescent="0.2">
      <c r="A134" s="48"/>
      <c r="B134" s="48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65"/>
      <c r="AE134" s="70"/>
    </row>
    <row r="135" spans="1:31" x14ac:dyDescent="0.2">
      <c r="A135" s="48"/>
      <c r="B135" s="48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65"/>
      <c r="AE135" s="70"/>
    </row>
    <row r="136" spans="1:31" x14ac:dyDescent="0.2">
      <c r="A136" s="48"/>
      <c r="B136" s="48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65"/>
      <c r="AE136" s="70"/>
    </row>
    <row r="137" spans="1:31" x14ac:dyDescent="0.2">
      <c r="A137" s="48"/>
      <c r="B137" s="48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65"/>
      <c r="AE137" s="70"/>
    </row>
    <row r="138" spans="1:31" x14ac:dyDescent="0.2">
      <c r="A138" s="48"/>
      <c r="B138" s="48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65"/>
      <c r="AE138" s="70"/>
    </row>
    <row r="139" spans="1:31" x14ac:dyDescent="0.2">
      <c r="A139" s="48"/>
      <c r="B139" s="48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65"/>
      <c r="AE139" s="70"/>
    </row>
    <row r="140" spans="1:31" x14ac:dyDescent="0.2">
      <c r="A140" s="48"/>
      <c r="B140" s="48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65"/>
      <c r="AE140" s="70"/>
    </row>
    <row r="141" spans="1:31" x14ac:dyDescent="0.2">
      <c r="A141" s="48"/>
      <c r="B141" s="48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65"/>
      <c r="AE141" s="70"/>
    </row>
    <row r="142" spans="1:31" x14ac:dyDescent="0.2">
      <c r="A142" s="48"/>
      <c r="B142" s="48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65"/>
      <c r="AE142" s="70"/>
    </row>
    <row r="143" spans="1:31" x14ac:dyDescent="0.2">
      <c r="A143" s="48"/>
      <c r="B143" s="48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65"/>
      <c r="AE143" s="70"/>
    </row>
    <row r="144" spans="1:31" x14ac:dyDescent="0.2">
      <c r="A144" s="48"/>
      <c r="B144" s="48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65"/>
      <c r="AE144" s="70"/>
    </row>
    <row r="145" spans="1:31" x14ac:dyDescent="0.2">
      <c r="A145" s="48"/>
      <c r="B145" s="48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65"/>
      <c r="AE145" s="70"/>
    </row>
    <row r="146" spans="1:31" x14ac:dyDescent="0.2">
      <c r="A146" s="48"/>
      <c r="B146" s="48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65"/>
      <c r="AE146" s="70"/>
    </row>
    <row r="147" spans="1:31" x14ac:dyDescent="0.2">
      <c r="A147" s="48"/>
      <c r="B147" s="48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65"/>
      <c r="AE147" s="70"/>
    </row>
    <row r="148" spans="1:31" x14ac:dyDescent="0.2">
      <c r="A148" s="48"/>
      <c r="B148" s="48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65"/>
      <c r="AE148" s="70"/>
    </row>
    <row r="149" spans="1:31" x14ac:dyDescent="0.2">
      <c r="A149" s="48"/>
      <c r="B149" s="48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65"/>
      <c r="AE149" s="70"/>
    </row>
    <row r="150" spans="1:31" x14ac:dyDescent="0.2">
      <c r="A150" s="48"/>
      <c r="B150" s="48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65"/>
      <c r="AE150" s="70"/>
    </row>
    <row r="151" spans="1:31" x14ac:dyDescent="0.2">
      <c r="A151" s="48"/>
      <c r="B151" s="48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65"/>
      <c r="AE151" s="70"/>
    </row>
    <row r="152" spans="1:31" x14ac:dyDescent="0.2">
      <c r="A152" s="48"/>
      <c r="B152" s="48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65"/>
      <c r="AE152" s="70"/>
    </row>
    <row r="153" spans="1:31" x14ac:dyDescent="0.2">
      <c r="A153" s="48"/>
      <c r="B153" s="48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65"/>
      <c r="AE153" s="70"/>
    </row>
    <row r="154" spans="1:31" x14ac:dyDescent="0.2">
      <c r="A154" s="48"/>
      <c r="B154" s="48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65"/>
      <c r="AE154" s="70"/>
    </row>
    <row r="155" spans="1:31" x14ac:dyDescent="0.2">
      <c r="A155" s="48"/>
      <c r="B155" s="48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65"/>
      <c r="AE155" s="70"/>
    </row>
    <row r="156" spans="1:31" x14ac:dyDescent="0.2">
      <c r="A156" s="48"/>
      <c r="B156" s="48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65"/>
      <c r="AE156" s="70"/>
    </row>
    <row r="157" spans="1:31" x14ac:dyDescent="0.2">
      <c r="A157" s="48"/>
      <c r="B157" s="48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65"/>
      <c r="AE157" s="70"/>
    </row>
    <row r="158" spans="1:31" x14ac:dyDescent="0.2">
      <c r="A158" s="48"/>
      <c r="B158" s="48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65"/>
      <c r="AE158" s="70"/>
    </row>
    <row r="159" spans="1:31" x14ac:dyDescent="0.2">
      <c r="A159" s="48"/>
      <c r="B159" s="48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65"/>
      <c r="AE159" s="70"/>
    </row>
    <row r="160" spans="1:31" x14ac:dyDescent="0.2">
      <c r="A160" s="48"/>
      <c r="B160" s="48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65"/>
      <c r="AE160" s="70"/>
    </row>
    <row r="161" spans="1:31" x14ac:dyDescent="0.2">
      <c r="A161" s="48"/>
      <c r="B161" s="48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65"/>
      <c r="AE161" s="70"/>
    </row>
    <row r="162" spans="1:31" x14ac:dyDescent="0.2">
      <c r="A162" s="48"/>
      <c r="B162" s="48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65"/>
      <c r="AE162" s="70"/>
    </row>
    <row r="163" spans="1:31" x14ac:dyDescent="0.2">
      <c r="A163" s="48"/>
      <c r="B163" s="48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65"/>
      <c r="AE163" s="70"/>
    </row>
    <row r="164" spans="1:31" x14ac:dyDescent="0.2">
      <c r="A164" s="48"/>
      <c r="B164" s="48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65"/>
      <c r="AE164" s="70"/>
    </row>
    <row r="165" spans="1:31" x14ac:dyDescent="0.2">
      <c r="A165" s="48"/>
      <c r="B165" s="48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65"/>
      <c r="AE165" s="70"/>
    </row>
    <row r="166" spans="1:31" x14ac:dyDescent="0.2">
      <c r="A166" s="48"/>
      <c r="B166" s="48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65"/>
      <c r="AE166" s="70"/>
    </row>
    <row r="167" spans="1:31" x14ac:dyDescent="0.2">
      <c r="A167" s="48"/>
      <c r="B167" s="48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65"/>
      <c r="AE167" s="70"/>
    </row>
    <row r="168" spans="1:31" x14ac:dyDescent="0.2">
      <c r="A168" s="48"/>
      <c r="B168" s="48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65"/>
      <c r="AE168" s="70"/>
    </row>
    <row r="169" spans="1:31" x14ac:dyDescent="0.2">
      <c r="A169" s="48"/>
      <c r="B169" s="48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65"/>
      <c r="AE169" s="70"/>
    </row>
    <row r="170" spans="1:31" x14ac:dyDescent="0.2">
      <c r="A170" s="48"/>
      <c r="B170" s="48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65"/>
      <c r="AE170" s="70"/>
    </row>
    <row r="171" spans="1:31" x14ac:dyDescent="0.2">
      <c r="A171" s="48"/>
      <c r="B171" s="48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65"/>
      <c r="AE171" s="70"/>
    </row>
    <row r="172" spans="1:31" x14ac:dyDescent="0.2">
      <c r="A172" s="48"/>
      <c r="B172" s="48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65"/>
      <c r="AE172" s="70"/>
    </row>
    <row r="173" spans="1:31" x14ac:dyDescent="0.2">
      <c r="A173" s="48"/>
      <c r="B173" s="48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65"/>
      <c r="AE173" s="70"/>
    </row>
    <row r="174" spans="1:31" x14ac:dyDescent="0.2">
      <c r="A174" s="48"/>
      <c r="B174" s="48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65"/>
      <c r="AE174" s="70"/>
    </row>
    <row r="175" spans="1:31" x14ac:dyDescent="0.2">
      <c r="A175" s="48"/>
      <c r="B175" s="48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65"/>
      <c r="AE175" s="70"/>
    </row>
    <row r="176" spans="1:31" x14ac:dyDescent="0.2">
      <c r="A176" s="48"/>
      <c r="B176" s="48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65"/>
      <c r="AE176" s="70"/>
    </row>
    <row r="177" spans="1:31" x14ac:dyDescent="0.2">
      <c r="A177" s="48"/>
      <c r="B177" s="48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65"/>
      <c r="AE177" s="70"/>
    </row>
    <row r="178" spans="1:31" x14ac:dyDescent="0.2">
      <c r="A178" s="48"/>
      <c r="B178" s="48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65"/>
      <c r="AE178" s="70"/>
    </row>
    <row r="179" spans="1:31" x14ac:dyDescent="0.2">
      <c r="A179" s="48"/>
      <c r="B179" s="48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65"/>
      <c r="AE179" s="70"/>
    </row>
    <row r="180" spans="1:31" x14ac:dyDescent="0.2">
      <c r="A180" s="48"/>
      <c r="B180" s="48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65"/>
      <c r="AE180" s="70"/>
    </row>
    <row r="181" spans="1:31" x14ac:dyDescent="0.2">
      <c r="A181" s="48"/>
      <c r="B181" s="48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65"/>
      <c r="AE181" s="70"/>
    </row>
    <row r="182" spans="1:31" x14ac:dyDescent="0.2">
      <c r="A182" s="48"/>
      <c r="B182" s="48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65"/>
      <c r="AE182" s="70"/>
    </row>
    <row r="183" spans="1:31" x14ac:dyDescent="0.2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65"/>
      <c r="AE183" s="70"/>
    </row>
    <row r="184" spans="1:31" x14ac:dyDescent="0.2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65"/>
      <c r="AE184" s="70"/>
    </row>
    <row r="185" spans="1:31" x14ac:dyDescent="0.2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65"/>
      <c r="AE185" s="70"/>
    </row>
    <row r="186" spans="1:31" x14ac:dyDescent="0.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65"/>
      <c r="AE186" s="70"/>
    </row>
    <row r="187" spans="1:31" x14ac:dyDescent="0.2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65"/>
      <c r="AE187" s="70"/>
    </row>
    <row r="188" spans="1:31" x14ac:dyDescent="0.2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65"/>
      <c r="AE188" s="70"/>
    </row>
    <row r="189" spans="1:31" x14ac:dyDescent="0.2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65"/>
      <c r="AE189" s="70"/>
    </row>
    <row r="190" spans="1:31" x14ac:dyDescent="0.2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65"/>
      <c r="AE190" s="70"/>
    </row>
    <row r="191" spans="1:31" x14ac:dyDescent="0.2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65"/>
      <c r="AE191" s="70"/>
    </row>
    <row r="192" spans="1:31" x14ac:dyDescent="0.2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65"/>
      <c r="AE192" s="70"/>
    </row>
    <row r="193" spans="1:31" x14ac:dyDescent="0.2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65"/>
      <c r="AE193" s="70"/>
    </row>
    <row r="194" spans="1:31" x14ac:dyDescent="0.2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65"/>
      <c r="AE194" s="70"/>
    </row>
    <row r="195" spans="1:31" x14ac:dyDescent="0.2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65"/>
      <c r="AE195" s="70"/>
    </row>
    <row r="196" spans="1:31" x14ac:dyDescent="0.2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65"/>
      <c r="AE196" s="70"/>
    </row>
    <row r="197" spans="1:31" x14ac:dyDescent="0.2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65"/>
      <c r="AE197" s="70"/>
    </row>
    <row r="198" spans="1:31" x14ac:dyDescent="0.2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65"/>
      <c r="AE198" s="70"/>
    </row>
    <row r="199" spans="1:31" x14ac:dyDescent="0.2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65"/>
      <c r="AE199" s="70"/>
    </row>
    <row r="200" spans="1:31" x14ac:dyDescent="0.2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65"/>
      <c r="AE200" s="70"/>
    </row>
    <row r="201" spans="1:31" x14ac:dyDescent="0.2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65"/>
      <c r="AE201" s="70"/>
    </row>
    <row r="202" spans="1:31" x14ac:dyDescent="0.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65"/>
      <c r="AE202" s="70"/>
    </row>
    <row r="203" spans="1:31" x14ac:dyDescent="0.2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65"/>
      <c r="AE203" s="70"/>
    </row>
    <row r="204" spans="1:31" x14ac:dyDescent="0.2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65"/>
      <c r="AE204" s="70"/>
    </row>
    <row r="205" spans="1:31" x14ac:dyDescent="0.2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65"/>
      <c r="AE205" s="70"/>
    </row>
    <row r="206" spans="1:31" x14ac:dyDescent="0.2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65"/>
      <c r="AE206" s="70"/>
    </row>
    <row r="207" spans="1:31" x14ac:dyDescent="0.2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65"/>
      <c r="AE207" s="70"/>
    </row>
    <row r="208" spans="1:31" x14ac:dyDescent="0.2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65"/>
      <c r="AE208" s="70"/>
    </row>
    <row r="209" spans="1:31" x14ac:dyDescent="0.2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65"/>
      <c r="AE209" s="70"/>
    </row>
    <row r="210" spans="1:31" x14ac:dyDescent="0.2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65"/>
      <c r="AE210" s="70"/>
    </row>
    <row r="211" spans="1:31" x14ac:dyDescent="0.2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65"/>
      <c r="AE211" s="70"/>
    </row>
    <row r="212" spans="1:31" x14ac:dyDescent="0.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65"/>
      <c r="AE212" s="70"/>
    </row>
    <row r="213" spans="1:31" x14ac:dyDescent="0.2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65"/>
      <c r="AE213" s="70"/>
    </row>
    <row r="214" spans="1:31" x14ac:dyDescent="0.2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65"/>
      <c r="AE214" s="70"/>
    </row>
    <row r="215" spans="1:31" x14ac:dyDescent="0.2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65"/>
      <c r="AE215" s="70"/>
    </row>
    <row r="216" spans="1:31" x14ac:dyDescent="0.2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65"/>
      <c r="AE216" s="70"/>
    </row>
    <row r="217" spans="1:31" x14ac:dyDescent="0.2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65"/>
      <c r="AE217" s="70"/>
    </row>
    <row r="218" spans="1:31" x14ac:dyDescent="0.2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65"/>
      <c r="AE218" s="70"/>
    </row>
    <row r="219" spans="1:31" x14ac:dyDescent="0.2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65"/>
      <c r="AE219" s="70"/>
    </row>
    <row r="220" spans="1:31" x14ac:dyDescent="0.2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65"/>
      <c r="AE220" s="70"/>
    </row>
    <row r="221" spans="1:31" x14ac:dyDescent="0.2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65"/>
      <c r="AE221" s="70"/>
    </row>
    <row r="222" spans="1:31" x14ac:dyDescent="0.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65"/>
      <c r="AE222" s="70"/>
    </row>
    <row r="223" spans="1:31" x14ac:dyDescent="0.2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65"/>
      <c r="AE223" s="70"/>
    </row>
    <row r="224" spans="1:31" x14ac:dyDescent="0.2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65"/>
      <c r="AE224" s="70"/>
    </row>
    <row r="225" spans="1:31" x14ac:dyDescent="0.2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65"/>
      <c r="AE225" s="70"/>
    </row>
    <row r="226" spans="1:31" x14ac:dyDescent="0.2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65"/>
      <c r="AE226" s="70"/>
    </row>
    <row r="227" spans="1:31" x14ac:dyDescent="0.2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65"/>
      <c r="AE227" s="70"/>
    </row>
    <row r="228" spans="1:31" x14ac:dyDescent="0.2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65"/>
      <c r="AE228" s="70"/>
    </row>
    <row r="229" spans="1:31" x14ac:dyDescent="0.2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65"/>
      <c r="AE229" s="70"/>
    </row>
    <row r="230" spans="1:31" x14ac:dyDescent="0.2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65"/>
      <c r="AE230" s="70"/>
    </row>
    <row r="231" spans="1:31" x14ac:dyDescent="0.2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65"/>
      <c r="AE231" s="70"/>
    </row>
    <row r="232" spans="1:31" x14ac:dyDescent="0.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65"/>
      <c r="AE232" s="70"/>
    </row>
    <row r="233" spans="1:31" x14ac:dyDescent="0.2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65"/>
      <c r="AE233" s="70"/>
    </row>
    <row r="234" spans="1:31" x14ac:dyDescent="0.2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65"/>
      <c r="AE234" s="70"/>
    </row>
    <row r="235" spans="1:31" x14ac:dyDescent="0.2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65"/>
      <c r="AE235" s="70"/>
    </row>
    <row r="236" spans="1:31" x14ac:dyDescent="0.2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65"/>
      <c r="AE236" s="70"/>
    </row>
    <row r="237" spans="1:31" x14ac:dyDescent="0.2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65"/>
      <c r="AE237" s="70"/>
    </row>
    <row r="238" spans="1:31" x14ac:dyDescent="0.2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65"/>
      <c r="AE238" s="70"/>
    </row>
    <row r="239" spans="1:31" x14ac:dyDescent="0.2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65"/>
      <c r="AE239" s="70"/>
    </row>
    <row r="240" spans="1:31" x14ac:dyDescent="0.2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65"/>
      <c r="AE240" s="70"/>
    </row>
    <row r="241" spans="1:3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65"/>
      <c r="AE241" s="70"/>
    </row>
    <row r="242" spans="1:31" x14ac:dyDescent="0.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65"/>
      <c r="AE242" s="70"/>
    </row>
    <row r="243" spans="1:31" x14ac:dyDescent="0.2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65"/>
      <c r="AE243" s="70"/>
    </row>
    <row r="244" spans="1:31" x14ac:dyDescent="0.2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65"/>
      <c r="AE244" s="70"/>
    </row>
    <row r="245" spans="1:31" x14ac:dyDescent="0.2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65"/>
      <c r="AE245" s="70"/>
    </row>
    <row r="246" spans="1:31" x14ac:dyDescent="0.2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65"/>
      <c r="AE246" s="70"/>
    </row>
    <row r="247" spans="1:31" x14ac:dyDescent="0.2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65"/>
      <c r="AE247" s="70"/>
    </row>
    <row r="248" spans="1:31" x14ac:dyDescent="0.2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65"/>
      <c r="AE248" s="70"/>
    </row>
    <row r="249" spans="1:31" x14ac:dyDescent="0.2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65"/>
      <c r="AE249" s="70"/>
    </row>
    <row r="250" spans="1:31" x14ac:dyDescent="0.2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65"/>
      <c r="AE250" s="70"/>
    </row>
    <row r="251" spans="1:31" x14ac:dyDescent="0.2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65"/>
      <c r="AE251" s="70"/>
    </row>
    <row r="252" spans="1:31" x14ac:dyDescent="0.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65"/>
      <c r="AE252" s="70"/>
    </row>
    <row r="253" spans="1:31" x14ac:dyDescent="0.2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65"/>
      <c r="AE253" s="70"/>
    </row>
    <row r="254" spans="1:31" x14ac:dyDescent="0.2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65"/>
      <c r="AE254" s="70"/>
    </row>
    <row r="255" spans="1:31" x14ac:dyDescent="0.2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65"/>
      <c r="AE255" s="70"/>
    </row>
    <row r="256" spans="1:31" x14ac:dyDescent="0.2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65"/>
      <c r="AE256" s="70"/>
    </row>
    <row r="257" spans="1:31" x14ac:dyDescent="0.2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65"/>
      <c r="AE257" s="70"/>
    </row>
    <row r="258" spans="1:31" x14ac:dyDescent="0.2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65"/>
      <c r="AE258" s="70"/>
    </row>
    <row r="259" spans="1:31" x14ac:dyDescent="0.2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65"/>
      <c r="AE259" s="70"/>
    </row>
    <row r="260" spans="1:31" x14ac:dyDescent="0.2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65"/>
      <c r="AE260" s="70"/>
    </row>
    <row r="261" spans="1:31" x14ac:dyDescent="0.2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65"/>
      <c r="AE261" s="70"/>
    </row>
    <row r="262" spans="1:31" x14ac:dyDescent="0.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65"/>
      <c r="AE262" s="70"/>
    </row>
    <row r="263" spans="1:31" x14ac:dyDescent="0.2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65"/>
      <c r="AE263" s="70"/>
    </row>
    <row r="264" spans="1:31" x14ac:dyDescent="0.2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65"/>
      <c r="AE264" s="70"/>
    </row>
    <row r="265" spans="1:31" x14ac:dyDescent="0.2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65"/>
      <c r="AE265" s="70"/>
    </row>
    <row r="266" spans="1:31" x14ac:dyDescent="0.2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65"/>
      <c r="AE266" s="70"/>
    </row>
    <row r="267" spans="1:31" x14ac:dyDescent="0.2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65"/>
      <c r="AE267" s="70"/>
    </row>
    <row r="268" spans="1:31" x14ac:dyDescent="0.2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65"/>
      <c r="AE268" s="70"/>
    </row>
    <row r="269" spans="1:31" x14ac:dyDescent="0.2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65"/>
      <c r="AE269" s="70"/>
    </row>
    <row r="270" spans="1:31" x14ac:dyDescent="0.2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65"/>
      <c r="AE270" s="70"/>
    </row>
    <row r="271" spans="1:31" x14ac:dyDescent="0.2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65"/>
      <c r="AE271" s="70"/>
    </row>
    <row r="272" spans="1:31" x14ac:dyDescent="0.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65"/>
      <c r="AE272" s="70"/>
    </row>
    <row r="273" spans="1:31" x14ac:dyDescent="0.2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65"/>
      <c r="AE273" s="70"/>
    </row>
    <row r="274" spans="1:31" x14ac:dyDescent="0.2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65"/>
      <c r="AE274" s="70"/>
    </row>
    <row r="275" spans="1:31" x14ac:dyDescent="0.2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65"/>
      <c r="AE275" s="70"/>
    </row>
    <row r="276" spans="1:31" x14ac:dyDescent="0.2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65"/>
      <c r="AE276" s="70"/>
    </row>
    <row r="277" spans="1:31" x14ac:dyDescent="0.2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65"/>
      <c r="AE277" s="70"/>
    </row>
    <row r="278" spans="1:31" x14ac:dyDescent="0.2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65"/>
      <c r="AE278" s="70"/>
    </row>
    <row r="279" spans="1:31" x14ac:dyDescent="0.2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65"/>
      <c r="AE279" s="70"/>
    </row>
    <row r="280" spans="1:31" x14ac:dyDescent="0.2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65"/>
      <c r="AE280" s="70"/>
    </row>
    <row r="281" spans="1:31" x14ac:dyDescent="0.2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65"/>
      <c r="AE281" s="70"/>
    </row>
    <row r="282" spans="1:31" x14ac:dyDescent="0.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65"/>
      <c r="AE282" s="70"/>
    </row>
    <row r="283" spans="1:31" x14ac:dyDescent="0.2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65"/>
      <c r="AE283" s="70"/>
    </row>
    <row r="284" spans="1:31" x14ac:dyDescent="0.2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65"/>
      <c r="AE284" s="70"/>
    </row>
    <row r="285" spans="1:31" x14ac:dyDescent="0.2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65"/>
      <c r="AE285" s="70"/>
    </row>
    <row r="286" spans="1:31" x14ac:dyDescent="0.2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65"/>
      <c r="AE286" s="70"/>
    </row>
    <row r="287" spans="1:31" x14ac:dyDescent="0.2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65"/>
      <c r="AE287" s="70"/>
    </row>
    <row r="288" spans="1:31" x14ac:dyDescent="0.2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65"/>
      <c r="AE288" s="70"/>
    </row>
    <row r="289" spans="1:31" x14ac:dyDescent="0.2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65"/>
      <c r="AE289" s="70"/>
    </row>
    <row r="290" spans="1:31" x14ac:dyDescent="0.2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65"/>
      <c r="AE290" s="70"/>
    </row>
    <row r="291" spans="1:31" x14ac:dyDescent="0.2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65"/>
      <c r="AE291" s="70"/>
    </row>
    <row r="292" spans="1:31" x14ac:dyDescent="0.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65"/>
      <c r="AE292" s="70"/>
    </row>
    <row r="293" spans="1:31" x14ac:dyDescent="0.2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65"/>
      <c r="AE293" s="70"/>
    </row>
    <row r="294" spans="1:31" x14ac:dyDescent="0.2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65"/>
      <c r="AE294" s="70"/>
    </row>
    <row r="295" spans="1:31" x14ac:dyDescent="0.2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65"/>
      <c r="AE295" s="70"/>
    </row>
    <row r="296" spans="1:31" x14ac:dyDescent="0.2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65"/>
      <c r="AE296" s="70"/>
    </row>
    <row r="297" spans="1:31" x14ac:dyDescent="0.2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65"/>
      <c r="AE297" s="70"/>
    </row>
    <row r="298" spans="1:31" x14ac:dyDescent="0.2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65"/>
      <c r="AE298" s="70"/>
    </row>
    <row r="299" spans="1:31" x14ac:dyDescent="0.2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65"/>
      <c r="AE299" s="70"/>
    </row>
    <row r="300" spans="1:31" x14ac:dyDescent="0.2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65"/>
      <c r="AE300" s="70"/>
    </row>
    <row r="301" spans="1:31" x14ac:dyDescent="0.2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65"/>
      <c r="AE301" s="70"/>
    </row>
    <row r="302" spans="1:31" x14ac:dyDescent="0.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65"/>
      <c r="AE302" s="70"/>
    </row>
    <row r="303" spans="1:31" x14ac:dyDescent="0.2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65"/>
      <c r="AE303" s="70"/>
    </row>
    <row r="304" spans="1:31" x14ac:dyDescent="0.2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65"/>
      <c r="AE304" s="70"/>
    </row>
    <row r="305" spans="1:31" x14ac:dyDescent="0.2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65"/>
      <c r="AE305" s="70"/>
    </row>
    <row r="306" spans="1:31" x14ac:dyDescent="0.2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65"/>
      <c r="AE306" s="70"/>
    </row>
    <row r="307" spans="1:31" x14ac:dyDescent="0.2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65"/>
      <c r="AE307" s="70"/>
    </row>
    <row r="308" spans="1:31" x14ac:dyDescent="0.2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65"/>
      <c r="AE308" s="70"/>
    </row>
  </sheetData>
  <autoFilter ref="A4:AE90"/>
  <conditionalFormatting sqref="P5:Q5 Q6:Q89 S5:S89">
    <cfRule type="cellIs" dxfId="7" priority="7" operator="greaterThan">
      <formula>(P$93+P$97)</formula>
    </cfRule>
    <cfRule type="cellIs" dxfId="6" priority="8" operator="lessThan">
      <formula>(P$93-P$97)</formula>
    </cfRule>
  </conditionalFormatting>
  <conditionalFormatting sqref="P6:P89">
    <cfRule type="cellIs" dxfId="5" priority="5" operator="greaterThan">
      <formula>(P$93+P$97)</formula>
    </cfRule>
    <cfRule type="cellIs" dxfId="4" priority="6" operator="lessThan">
      <formula>(P$93-P$97)</formula>
    </cfRule>
  </conditionalFormatting>
  <conditionalFormatting sqref="O5:O89">
    <cfRule type="cellIs" dxfId="3" priority="3" operator="lessThan">
      <formula>$O$93-$O$97</formula>
    </cfRule>
    <cfRule type="cellIs" dxfId="2" priority="4" operator="greaterThan">
      <formula>$O$93+$O$97</formula>
    </cfRule>
  </conditionalFormatting>
  <conditionalFormatting sqref="R5:R89">
    <cfRule type="cellIs" dxfId="1" priority="1" operator="lessThan">
      <formula>$R$93-$R$97</formula>
    </cfRule>
    <cfRule type="cellIs" dxfId="0" priority="2" operator="greaterThan">
      <formula>$R$93+$R$97</formula>
    </cfRule>
  </conditionalFormatting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6" sqref="B16"/>
    </sheetView>
  </sheetViews>
  <sheetFormatPr defaultRowHeight="15" x14ac:dyDescent="0.25"/>
  <cols>
    <col min="1" max="1" width="54.85546875" customWidth="1"/>
  </cols>
  <sheetData>
    <row r="1" spans="1:2" x14ac:dyDescent="0.25">
      <c r="A1" s="79" t="s">
        <v>93</v>
      </c>
      <c r="B1" s="109" t="s">
        <v>181</v>
      </c>
    </row>
    <row r="2" spans="1:2" x14ac:dyDescent="0.25">
      <c r="A2" s="79" t="s">
        <v>104</v>
      </c>
      <c r="B2" s="109" t="s">
        <v>180</v>
      </c>
    </row>
    <row r="3" spans="1:2" x14ac:dyDescent="0.25">
      <c r="A3" s="80" t="s">
        <v>112</v>
      </c>
      <c r="B3" s="109" t="s">
        <v>182</v>
      </c>
    </row>
    <row r="4" spans="1:2" x14ac:dyDescent="0.25">
      <c r="A4" s="81" t="s">
        <v>92</v>
      </c>
      <c r="B4" s="109" t="s">
        <v>178</v>
      </c>
    </row>
    <row r="5" spans="1:2" x14ac:dyDescent="0.25">
      <c r="A5" s="80" t="s">
        <v>136</v>
      </c>
      <c r="B5" s="109" t="s">
        <v>179</v>
      </c>
    </row>
    <row r="6" spans="1:2" x14ac:dyDescent="0.25">
      <c r="A6" s="80" t="s">
        <v>91</v>
      </c>
      <c r="B6" s="109" t="s">
        <v>183</v>
      </c>
    </row>
    <row r="7" spans="1:2" x14ac:dyDescent="0.25">
      <c r="A7" s="80" t="s">
        <v>90</v>
      </c>
      <c r="B7" s="109" t="s">
        <v>184</v>
      </c>
    </row>
    <row r="8" spans="1:2" x14ac:dyDescent="0.25">
      <c r="A8" s="80" t="s">
        <v>117</v>
      </c>
      <c r="B8" s="109" t="s">
        <v>185</v>
      </c>
    </row>
    <row r="9" spans="1:2" x14ac:dyDescent="0.25">
      <c r="A9" s="80" t="s">
        <v>89</v>
      </c>
      <c r="B9" s="109" t="s">
        <v>186</v>
      </c>
    </row>
    <row r="10" spans="1:2" x14ac:dyDescent="0.25">
      <c r="A10" s="80" t="s">
        <v>88</v>
      </c>
      <c r="B10" s="109" t="s">
        <v>187</v>
      </c>
    </row>
    <row r="11" spans="1:2" x14ac:dyDescent="0.25">
      <c r="A11" s="82" t="s">
        <v>106</v>
      </c>
      <c r="B11" s="109" t="s">
        <v>191</v>
      </c>
    </row>
    <row r="12" spans="1:2" x14ac:dyDescent="0.25">
      <c r="A12" s="82" t="s">
        <v>113</v>
      </c>
      <c r="B12" s="109" t="s">
        <v>194</v>
      </c>
    </row>
    <row r="13" spans="1:2" x14ac:dyDescent="0.25">
      <c r="A13" s="82" t="s">
        <v>107</v>
      </c>
      <c r="B13" s="109" t="s">
        <v>192</v>
      </c>
    </row>
    <row r="14" spans="1:2" x14ac:dyDescent="0.25">
      <c r="A14" s="82" t="s">
        <v>108</v>
      </c>
      <c r="B14" s="109" t="s">
        <v>193</v>
      </c>
    </row>
    <row r="15" spans="1:2" x14ac:dyDescent="0.25">
      <c r="A15" s="83" t="s">
        <v>122</v>
      </c>
      <c r="B15" s="109" t="s">
        <v>195</v>
      </c>
    </row>
    <row r="16" spans="1:2" x14ac:dyDescent="0.25">
      <c r="A16" s="83" t="s">
        <v>125</v>
      </c>
      <c r="B16" s="109" t="s">
        <v>188</v>
      </c>
    </row>
    <row r="17" spans="1:2" x14ac:dyDescent="0.25">
      <c r="A17" s="83" t="s">
        <v>109</v>
      </c>
      <c r="B17" s="109" t="s">
        <v>190</v>
      </c>
    </row>
    <row r="18" spans="1:2" x14ac:dyDescent="0.25">
      <c r="A18" s="83" t="s">
        <v>110</v>
      </c>
      <c r="B18" s="109" t="s">
        <v>189</v>
      </c>
    </row>
    <row r="20" spans="1:2" x14ac:dyDescent="0.25">
      <c r="A20" s="110" t="s">
        <v>177</v>
      </c>
    </row>
    <row r="21" spans="1:2" x14ac:dyDescent="0.25">
      <c r="A21" s="109" t="s">
        <v>173</v>
      </c>
    </row>
    <row r="22" spans="1:2" x14ac:dyDescent="0.25">
      <c r="A22" s="109" t="s">
        <v>174</v>
      </c>
    </row>
    <row r="23" spans="1:2" x14ac:dyDescent="0.25">
      <c r="A23" s="109" t="s">
        <v>175</v>
      </c>
    </row>
    <row r="24" spans="1:2" x14ac:dyDescent="0.25">
      <c r="A24" s="109" t="s">
        <v>176</v>
      </c>
    </row>
    <row r="25" spans="1:2" x14ac:dyDescent="0.25">
      <c r="A25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Рейтинг 2014-2017 по округам</vt:lpstr>
      <vt:lpstr>2017</vt:lpstr>
      <vt:lpstr>2016</vt:lpstr>
      <vt:lpstr>2015</vt:lpstr>
      <vt:lpstr>2014</vt:lpstr>
      <vt:lpstr>Расчет_рейтинга (2017)</vt:lpstr>
      <vt:lpstr>О показателях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e.yaznevich</dc:creator>
  <cp:lastModifiedBy>Бабихина Ксения</cp:lastModifiedBy>
  <dcterms:created xsi:type="dcterms:W3CDTF">2018-10-15T16:45:57Z</dcterms:created>
  <dcterms:modified xsi:type="dcterms:W3CDTF">2018-12-28T14:21:58Z</dcterms:modified>
</cp:coreProperties>
</file>